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курс" sheetId="11" state="hidden" r:id="rId11"/>
  </sheets>
  <definedNames/>
  <calcPr fullCalcOnLoad="1"/>
</workbook>
</file>

<file path=xl/sharedStrings.xml><?xml version="1.0" encoding="utf-8"?>
<sst xmlns="http://schemas.openxmlformats.org/spreadsheetml/2006/main" count="2066" uniqueCount="769">
  <si>
    <t>4. Регуляторы температуры и давления прямого действия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</si>
  <si>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</si>
  <si>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4.1. Регулирующие клапаны для регуляторов давления, перепада давления, расхода и температуры большой серии</t>
  </si>
  <si>
    <t>Эскиз</t>
  </si>
  <si>
    <t>Кодовый номер</t>
  </si>
  <si>
    <t xml:space="preserve">Тип 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</si>
  <si>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</si>
  <si>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</si>
  <si>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 xml:space="preserve">Тмакс.,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 xml:space="preserve">СТмакс.,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</t>
    </r>
  </si>
  <si>
    <t>Кол-во в упаковке, шт.</t>
  </si>
  <si>
    <t>Группа скидок</t>
  </si>
  <si>
    <t>Цена, евро</t>
  </si>
  <si>
    <t>Цена, руб.</t>
  </si>
  <si>
    <t>без НДС</t>
  </si>
  <si>
    <t>с НДС</t>
  </si>
  <si>
    <r>
      <t>Клапан универсальный VFG 2 фланцевый, разгруженный для применения с регуляторами давления, перепада давления, расхода, температуры;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бар; материал – серый чугунКлапан универсальный VFG 2 фланцевый, разгруженный для применения с регуляторами давления, перепада давления, расхода, температуры;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бар; материал – серый чугун</t>
    </r>
  </si>
  <si>
    <t>065B2388</t>
  </si>
  <si>
    <t>VFG 2</t>
  </si>
  <si>
    <t>PL08-IWKB</t>
  </si>
  <si>
    <t>065B2389</t>
  </si>
  <si>
    <t>065B2390</t>
  </si>
  <si>
    <t>065B2391</t>
  </si>
  <si>
    <t>065B2392</t>
  </si>
  <si>
    <t>065B2393</t>
  </si>
  <si>
    <t>065B2394</t>
  </si>
  <si>
    <t>065B2395</t>
  </si>
  <si>
    <t>065B2396</t>
  </si>
  <si>
    <t>065B2397</t>
  </si>
  <si>
    <t>065B2398</t>
  </si>
  <si>
    <t>065B2399</t>
  </si>
  <si>
    <t>065B2400</t>
  </si>
  <si>
    <t>065B2424</t>
  </si>
  <si>
    <t>065B2425</t>
  </si>
  <si>
    <t>065B2426</t>
  </si>
  <si>
    <r>
      <t>Клапан универсальный  VFG 2 фланцевый, разгруженный для применения с регуляторами давления, перепада давления, расхода, температуры;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бар;   материал – ковкий чугун</t>
    </r>
  </si>
  <si>
    <t>065B2401</t>
  </si>
  <si>
    <t>065B2402</t>
  </si>
  <si>
    <t>065B2403</t>
  </si>
  <si>
    <t>065B2404</t>
  </si>
  <si>
    <t>065B2405</t>
  </si>
  <si>
    <t>065B2406</t>
  </si>
  <si>
    <t>065B2407</t>
  </si>
  <si>
    <t>065B2408</t>
  </si>
  <si>
    <t>065B2409</t>
  </si>
  <si>
    <t>065B2410</t>
  </si>
  <si>
    <r>
      <t>Клапан универсальный  VFG 2 фланцевый, разгруженный для применения с регуляторами давления, перепада давления, расхода, температуры;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40 бар;   материал – сталь</t>
    </r>
  </si>
  <si>
    <t>065B2411</t>
  </si>
  <si>
    <t>065B2412</t>
  </si>
  <si>
    <t>065B2413</t>
  </si>
  <si>
    <t>065B2414</t>
  </si>
  <si>
    <t>065B2415</t>
  </si>
  <si>
    <t>065B2416</t>
  </si>
  <si>
    <t>065B2417</t>
  </si>
  <si>
    <t>065B2418</t>
  </si>
  <si>
    <t>065B2419</t>
  </si>
  <si>
    <t>065B2420</t>
  </si>
  <si>
    <t>065B2421</t>
  </si>
  <si>
    <t>065B2422</t>
  </si>
  <si>
    <t>065B2423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</si>
  <si>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</si>
  <si>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</si>
  <si>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>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</t>
    </r>
  </si>
  <si>
    <r>
      <t>Клапан универсальный VFGS 2 фланцевый, разгруженный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; материал – чугунКлапан универсальный VFGS 2 фланцевый, разгруженный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; материал – чугунКлапан универсальный VFGS 2 фланцевый, разгруженный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; материал – чугун</t>
    </r>
  </si>
  <si>
    <t>065B2430</t>
  </si>
  <si>
    <t>VFGS 2</t>
  </si>
  <si>
    <r>
      <t>4,0/2,5</t>
    </r>
    <r>
      <rPr>
        <vertAlign val="superscript"/>
        <sz val="10"/>
        <color indexed="8"/>
        <rFont val="Arial"/>
        <family val="2"/>
      </rPr>
      <t>2)4,0/2,52)4,0/2,52)</t>
    </r>
  </si>
  <si>
    <t>065B2431</t>
  </si>
  <si>
    <r>
      <t>6,3/4,0</t>
    </r>
    <r>
      <rPr>
        <vertAlign val="superscript"/>
        <sz val="10"/>
        <color indexed="8"/>
        <rFont val="Arial"/>
        <family val="2"/>
      </rPr>
      <t>2)6,3/4,02)6,3/4,02)</t>
    </r>
  </si>
  <si>
    <t>065B2432</t>
  </si>
  <si>
    <r>
      <t>8,0/6,3</t>
    </r>
    <r>
      <rPr>
        <vertAlign val="superscript"/>
        <sz val="10"/>
        <color indexed="8"/>
        <rFont val="Arial"/>
        <family val="2"/>
      </rPr>
      <t>2)8,0/6,32)8,0/6,32)</t>
    </r>
  </si>
  <si>
    <t>065B2433</t>
  </si>
  <si>
    <r>
      <t>16/10</t>
    </r>
    <r>
      <rPr>
        <vertAlign val="superscript"/>
        <sz val="10"/>
        <color indexed="8"/>
        <rFont val="Arial"/>
        <family val="2"/>
      </rPr>
      <t>2)16/102)16/102)</t>
    </r>
  </si>
  <si>
    <t>065B2434</t>
  </si>
  <si>
    <r>
      <t>20/16</t>
    </r>
    <r>
      <rPr>
        <vertAlign val="superscript"/>
        <sz val="10"/>
        <color indexed="8"/>
        <rFont val="Arial"/>
        <family val="2"/>
      </rPr>
      <t>2)20/162)20/162)</t>
    </r>
  </si>
  <si>
    <t>065B2435</t>
  </si>
  <si>
    <r>
      <t>32/25</t>
    </r>
    <r>
      <rPr>
        <vertAlign val="superscript"/>
        <sz val="10"/>
        <color indexed="8"/>
        <rFont val="Arial"/>
        <family val="2"/>
      </rPr>
      <t>2)32/252)32/252)</t>
    </r>
  </si>
  <si>
    <t>065B2436</t>
  </si>
  <si>
    <r>
      <t>50/40</t>
    </r>
    <r>
      <rPr>
        <vertAlign val="superscript"/>
        <sz val="10"/>
        <color indexed="8"/>
        <rFont val="Arial"/>
        <family val="2"/>
      </rPr>
      <t>2)50/402)50/402)</t>
    </r>
  </si>
  <si>
    <t>065B2437</t>
  </si>
  <si>
    <r>
      <t>80/63</t>
    </r>
    <r>
      <rPr>
        <vertAlign val="superscript"/>
        <sz val="10"/>
        <color indexed="8"/>
        <rFont val="Arial"/>
        <family val="2"/>
      </rPr>
      <t>2)80/632)80/632)</t>
    </r>
  </si>
  <si>
    <t>065B2438</t>
  </si>
  <si>
    <r>
      <t>125/100</t>
    </r>
    <r>
      <rPr>
        <vertAlign val="superscript"/>
        <sz val="10"/>
        <color indexed="8"/>
        <rFont val="Arial"/>
        <family val="2"/>
      </rPr>
      <t>2)125/1002)125/1002)</t>
    </r>
  </si>
  <si>
    <t>065B2439</t>
  </si>
  <si>
    <r>
      <t>160/125</t>
    </r>
    <r>
      <rPr>
        <vertAlign val="superscript"/>
        <sz val="10"/>
        <color indexed="8"/>
        <rFont val="Arial"/>
        <family val="2"/>
      </rPr>
      <t>2)160/1252)160/1252)</t>
    </r>
  </si>
  <si>
    <t>065B2440</t>
  </si>
  <si>
    <r>
      <t>280/200</t>
    </r>
    <r>
      <rPr>
        <vertAlign val="superscript"/>
        <sz val="10"/>
        <color indexed="8"/>
        <rFont val="Arial"/>
        <family val="2"/>
      </rPr>
      <t>2)280/2002)280/2002)</t>
    </r>
  </si>
  <si>
    <t>065B2441</t>
  </si>
  <si>
    <r>
      <t>320/225</t>
    </r>
    <r>
      <rPr>
        <vertAlign val="superscript"/>
        <sz val="10"/>
        <color indexed="8"/>
        <rFont val="Arial"/>
        <family val="2"/>
      </rPr>
      <t>2)320/2252)320/2252)</t>
    </r>
  </si>
  <si>
    <t>065B2442</t>
  </si>
  <si>
    <r>
      <t>400/280</t>
    </r>
    <r>
      <rPr>
        <vertAlign val="superscript"/>
        <sz val="10"/>
        <color indexed="8"/>
        <rFont val="Arial"/>
        <family val="2"/>
      </rPr>
      <t>2)400/2802)400/2802)</t>
    </r>
  </si>
  <si>
    <r>
      <t>Клапан универсальный VFGS 2 фланцевый, разгруженный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; материал – ковкий чугун; Клапан универсальный VFGS 2 фланцевый, разгруженный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; материал – ковкий чугун; </t>
    </r>
  </si>
  <si>
    <t>065B2443</t>
  </si>
  <si>
    <r>
      <t>4,0/2,5</t>
    </r>
    <r>
      <rPr>
        <vertAlign val="superscript"/>
        <sz val="10"/>
        <color indexed="8"/>
        <rFont val="Arial"/>
        <family val="2"/>
      </rPr>
      <t>2)4,0/2,52)</t>
    </r>
  </si>
  <si>
    <t>065B2444</t>
  </si>
  <si>
    <r>
      <t>6,3/4,0</t>
    </r>
    <r>
      <rPr>
        <vertAlign val="superscript"/>
        <sz val="10"/>
        <color indexed="8"/>
        <rFont val="Arial"/>
        <family val="2"/>
      </rPr>
      <t>2)6,3/4,02)</t>
    </r>
  </si>
  <si>
    <t>065B2445</t>
  </si>
  <si>
    <r>
      <t>8,0/6,3</t>
    </r>
    <r>
      <rPr>
        <vertAlign val="superscript"/>
        <sz val="10"/>
        <color indexed="8"/>
        <rFont val="Arial"/>
        <family val="2"/>
      </rPr>
      <t>2)8,0/6,32)</t>
    </r>
  </si>
  <si>
    <t>065B2446</t>
  </si>
  <si>
    <r>
      <t>16/10</t>
    </r>
    <r>
      <rPr>
        <vertAlign val="superscript"/>
        <sz val="10"/>
        <color indexed="8"/>
        <rFont val="Arial"/>
        <family val="2"/>
      </rPr>
      <t>2)16/102)</t>
    </r>
  </si>
  <si>
    <t>065B2447</t>
  </si>
  <si>
    <r>
      <t>20/16</t>
    </r>
    <r>
      <rPr>
        <vertAlign val="superscript"/>
        <sz val="10"/>
        <color indexed="8"/>
        <rFont val="Arial"/>
        <family val="2"/>
      </rPr>
      <t>2)20/162)</t>
    </r>
  </si>
  <si>
    <t>065B2448</t>
  </si>
  <si>
    <r>
      <t>32/25</t>
    </r>
    <r>
      <rPr>
        <vertAlign val="superscript"/>
        <sz val="10"/>
        <color indexed="8"/>
        <rFont val="Arial"/>
        <family val="2"/>
      </rPr>
      <t>2)32/252)</t>
    </r>
  </si>
  <si>
    <t>065B2449</t>
  </si>
  <si>
    <r>
      <t>50/40</t>
    </r>
    <r>
      <rPr>
        <vertAlign val="superscript"/>
        <sz val="10"/>
        <color indexed="8"/>
        <rFont val="Arial"/>
        <family val="2"/>
      </rPr>
      <t>2)50/402)</t>
    </r>
  </si>
  <si>
    <t>065B2450</t>
  </si>
  <si>
    <r>
      <t>80/63</t>
    </r>
    <r>
      <rPr>
        <vertAlign val="superscript"/>
        <sz val="10"/>
        <color indexed="8"/>
        <rFont val="Arial"/>
        <family val="2"/>
      </rPr>
      <t>2)80/632)</t>
    </r>
  </si>
  <si>
    <t>065B2451</t>
  </si>
  <si>
    <r>
      <t>125/100</t>
    </r>
    <r>
      <rPr>
        <vertAlign val="superscript"/>
        <sz val="10"/>
        <color indexed="8"/>
        <rFont val="Arial"/>
        <family val="2"/>
      </rPr>
      <t>2)125/1002)</t>
    </r>
  </si>
  <si>
    <t>065B2452</t>
  </si>
  <si>
    <r>
      <t>160/125</t>
    </r>
    <r>
      <rPr>
        <vertAlign val="superscript"/>
        <sz val="10"/>
        <color indexed="8"/>
        <rFont val="Arial"/>
        <family val="2"/>
      </rPr>
      <t>2)160/1252)</t>
    </r>
  </si>
  <si>
    <r>
      <t>Клапан универсальный VFGS 2, фланцевый; разгруженный,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40 бар; материал – стальКлапан универсальный VFGS 2, фланцевый; разгруженный, для применения с регуляторами давления «после себя», температуры;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40 бар; материал – сталь</t>
    </r>
  </si>
  <si>
    <t>065B2463</t>
  </si>
  <si>
    <r>
      <t>280/200</t>
    </r>
    <r>
      <rPr>
        <vertAlign val="superscript"/>
        <sz val="10"/>
        <color indexed="8"/>
        <rFont val="Arial"/>
        <family val="2"/>
      </rPr>
      <t>2)280/2002)</t>
    </r>
  </si>
  <si>
    <t>065B2464</t>
  </si>
  <si>
    <r>
      <t>320/225</t>
    </r>
    <r>
      <rPr>
        <vertAlign val="superscript"/>
        <sz val="10"/>
        <color indexed="8"/>
        <rFont val="Arial"/>
        <family val="2"/>
      </rPr>
      <t>2)320/2252)</t>
    </r>
  </si>
  <si>
    <t>065B2465</t>
  </si>
  <si>
    <r>
      <t>400/280</t>
    </r>
    <r>
      <rPr>
        <vertAlign val="superscript"/>
        <sz val="10"/>
        <color indexed="8"/>
        <rFont val="Arial"/>
        <family val="2"/>
      </rPr>
      <t>2)400/2802)</t>
    </r>
  </si>
  <si>
    <t>Принадлежности</t>
  </si>
  <si>
    <t>003G1393</t>
  </si>
  <si>
    <r>
      <t>Удлинитель штока клапана ZF6               для клапанов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15–125 мм                        при 150 °С </t>
    </r>
    <r>
      <rPr>
        <sz val="10"/>
        <color indexed="8"/>
        <rFont val="Microsoft YaHei"/>
        <family val="2"/>
      </rPr>
      <t>＜</t>
    </r>
    <r>
      <rPr>
        <sz val="10"/>
        <color indexed="8"/>
        <rFont val="Arial"/>
        <family val="2"/>
      </rPr>
      <t>Т</t>
    </r>
    <r>
      <rPr>
        <vertAlign val="subscript"/>
        <sz val="10"/>
        <color indexed="8"/>
        <rFont val="Arial"/>
        <family val="2"/>
      </rPr>
      <t>раб.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Microsoft YaHei"/>
        <family val="2"/>
      </rPr>
      <t xml:space="preserve">＜ </t>
    </r>
    <r>
      <rPr>
        <sz val="10"/>
        <color indexed="8"/>
        <rFont val="Arial"/>
        <family val="2"/>
      </rPr>
      <t>200 °С с индикатором положения</t>
    </r>
  </si>
  <si>
    <t>003G1394</t>
  </si>
  <si>
    <r>
      <t>Удлинитель штока клапана ZF4                     для клапанов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15–125 мм                  при 150 °С </t>
    </r>
    <r>
      <rPr>
        <sz val="10"/>
        <color indexed="8"/>
        <rFont val="Microsoft YaHei"/>
        <family val="2"/>
      </rPr>
      <t>＜</t>
    </r>
    <r>
      <rPr>
        <sz val="10"/>
        <color indexed="8"/>
        <rFont val="Arial"/>
        <family val="2"/>
      </rPr>
      <t xml:space="preserve">Траб. </t>
    </r>
    <r>
      <rPr>
        <sz val="10"/>
        <color indexed="8"/>
        <rFont val="Microsoft YaHei"/>
        <family val="2"/>
      </rPr>
      <t xml:space="preserve">＜ </t>
    </r>
    <r>
      <rPr>
        <sz val="10"/>
        <color indexed="8"/>
        <rFont val="Arial"/>
        <family val="2"/>
      </rPr>
      <t>350 °С</t>
    </r>
  </si>
  <si>
    <t>003G1499</t>
  </si>
  <si>
    <t>Ручной привод к VFG 2</t>
  </si>
  <si>
    <r>
      <t>1)</t>
    </r>
    <r>
      <rPr>
        <sz val="10"/>
        <color indexed="8"/>
        <rFont val="Arial"/>
        <family val="2"/>
      </rPr>
      <t xml:space="preserve"> Клапаны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40 бар поставляются по спецзаказу. 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Меньшее значение К</t>
    </r>
    <r>
      <rPr>
        <vertAlign val="subscript"/>
        <sz val="10"/>
        <color indexed="8"/>
        <rFont val="Arial"/>
        <family val="2"/>
      </rPr>
      <t>vs</t>
    </r>
    <r>
      <rPr>
        <sz val="10"/>
        <color indexed="8"/>
        <rFont val="Arial"/>
        <family val="2"/>
      </rPr>
      <t xml:space="preserve"> дано для клапанов с установленным в них сепаратором.</t>
    </r>
  </si>
  <si>
    <t>Тип</t>
  </si>
  <si>
    <r>
      <t>ΔP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барΔP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бар</t>
    </r>
  </si>
  <si>
    <r>
      <t>Регулирующий клапан VFG 33 смесительный/разделительный, разгруженный по давлению; 
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°С, присоединение фланцевое, материал – чугун, Регулирующий клапан VFG 33 смесительный/разделительный, разгруженный по давлению; 
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°С, присоединение фланцевое, материал – чугун, </t>
    </r>
  </si>
  <si>
    <t>065В2598</t>
  </si>
  <si>
    <t>VFG 33</t>
  </si>
  <si>
    <t>065В2599</t>
  </si>
  <si>
    <t>065В2600</t>
  </si>
  <si>
    <t>065В2601</t>
  </si>
  <si>
    <t>065В2602</t>
  </si>
  <si>
    <t>065В2603</t>
  </si>
  <si>
    <t>065В2604</t>
  </si>
  <si>
    <t>065В2605</t>
  </si>
  <si>
    <t>Регулирующий клапан VFG 33 смесительный/разделительный, разгруженный по давлению; 
Ру = 25 бар,  Тмакс. = 200 °С, Присоединение фланцевое, материал – чугунРегулирующий клапан VFG 33 смесительный/разделительный, разгруженный по давлению; 
Ру = 25 бар,  Тмакс. = 200 °С, Присоединение фланцевое, материал – чугун</t>
  </si>
  <si>
    <t>065В2606</t>
  </si>
  <si>
    <t>065В2607</t>
  </si>
  <si>
    <t>065В2608</t>
  </si>
  <si>
    <t>065В2609</t>
  </si>
  <si>
    <t>065В2610</t>
  </si>
  <si>
    <t>065В2611</t>
  </si>
  <si>
    <t>065В2612</t>
  </si>
  <si>
    <t>065В2613</t>
  </si>
  <si>
    <t>4.2. Регуляторы температуры моноблочные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</si>
  <si>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</si>
  <si>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Регуляторы температуры; регулируемая среда – вода</t>
  </si>
  <si>
    <t>Описание</t>
  </si>
  <si>
    <r>
      <t>К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/чК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/чК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</si>
  <si>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Диапазон настройки температуры, ºС</t>
  </si>
  <si>
    <r>
      <t>Регулятор температуры AVTB для скоростных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Регулятор температуры AVTB для скоростных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Регулятор температуры AVTB для скоростных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</si>
  <si>
    <t>003N2252</t>
  </si>
  <si>
    <t xml:space="preserve">AVTB </t>
  </si>
  <si>
    <t>С внутренней резьбой, термобаллоном ∅ 18 х 210 мм, сальником R ½; l капилляра 2,0 м</t>
  </si>
  <si>
    <t>20–60</t>
  </si>
  <si>
    <t>PL08-IWKS</t>
  </si>
  <si>
    <t>003N3252</t>
  </si>
  <si>
    <t>AVTB</t>
  </si>
  <si>
    <t>003N4252</t>
  </si>
  <si>
    <r>
      <t>Регулятор температуры AVTB для емкостных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Регулятор температуры AVTB для емкостных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Регулятор температуры AVTB для емкостных водоподогревателей для установки как на подающем, так и на обратном трубопроводе;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  <r>
      <rPr>
        <sz val="10"/>
        <color indexed="8"/>
        <rFont val="Arial"/>
        <family val="2"/>
      </rPr>
      <t xml:space="preserve">  </t>
    </r>
  </si>
  <si>
    <t>003N8141</t>
  </si>
  <si>
    <t>С внутренней резьбой, термобаллоном, ∅ 9,5 х 150, сальником R ½; l капилляра 2,3 м</t>
  </si>
  <si>
    <t>30–100</t>
  </si>
  <si>
    <t>003N8142</t>
  </si>
  <si>
    <t>003N8143</t>
  </si>
  <si>
    <t>Дополнительные принадлежности для AVTB</t>
  </si>
  <si>
    <t>013U0290</t>
  </si>
  <si>
    <t xml:space="preserve">Гильза для датчика 182 мм, латунь, R ½ </t>
  </si>
  <si>
    <t>003N0196</t>
  </si>
  <si>
    <t xml:space="preserve">Гильза для датчика 182 мм, нержавеющая сталь, R ½ </t>
  </si>
  <si>
    <t>PL04-SV</t>
  </si>
  <si>
    <t>003N0050</t>
  </si>
  <si>
    <t>Гильза для датчика 220 мм, латунь, R ¾</t>
  </si>
  <si>
    <t>003N0192</t>
  </si>
  <si>
    <t>Гильза для датчика 220 мм, нержавеющая сталь, R ¾</t>
  </si>
  <si>
    <r>
      <t>Регулятор температуры AVTQ для установки на обратном трубопроводе системы ГВС с коррекцией по расходу воды (от датчика AVDO);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100 °С Регулятор температуры AVTQ для установки на обратном трубопроводе системы ГВС с коррекцией по расходу воды (от датчика AVDO);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100 °С </t>
    </r>
  </si>
  <si>
    <t>003L7015</t>
  </si>
  <si>
    <t>AVTQ</t>
  </si>
  <si>
    <r>
      <t>С наружной резьбой,                l капилляра 1 м, в комплекте    с AVDO</t>
    </r>
    <r>
      <rPr>
        <vertAlign val="superscript"/>
        <sz val="10"/>
        <color indexed="8"/>
        <rFont val="Arial"/>
        <family val="2"/>
      </rPr>
      <t>1)С наружной резьбой,                l капилляра 1 м, в комплекте    с AVDO1)</t>
    </r>
  </si>
  <si>
    <t>45–60</t>
  </si>
  <si>
    <t>003L7020</t>
  </si>
  <si>
    <t>Комплект присоединительных фитингов для AVTQ</t>
  </si>
  <si>
    <t>003H6902</t>
  </si>
  <si>
    <t>—</t>
  </si>
  <si>
    <t>Резьбовые фитинги, латунный патрубок</t>
  </si>
  <si>
    <t>003H6903</t>
  </si>
  <si>
    <t>003H6908</t>
  </si>
  <si>
    <t>Фитинги под приварку, стальной патрубок</t>
  </si>
  <si>
    <t>003H6909</t>
  </si>
  <si>
    <r>
      <t>Регулятор температуры (ограничитель температуры обратной воды) FJV;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латуньРегулятор температуры (ограничитель температуры обратной воды) FJV;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</t>
    </r>
  </si>
  <si>
    <t>003N2250</t>
  </si>
  <si>
    <t>FJV</t>
  </si>
  <si>
    <t>С внутренней резьбой, встроенным жидкостным термоэлементом</t>
  </si>
  <si>
    <t>003N3250</t>
  </si>
  <si>
    <t>003N4250</t>
  </si>
  <si>
    <r>
      <t>Ограничитель температуры воды типа MTCV для циркуляционных контуров системы ГВС;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 бар; материал – латуньОграничитель температуры воды типа MTCV для циркуляционных контуров системы ГВС;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 бар; материал – латунь</t>
    </r>
  </si>
  <si>
    <t>003Z1515</t>
  </si>
  <si>
    <t>MTCV</t>
  </si>
  <si>
    <t>С внутренней резьбой, встроенным парафиновым термоэлементом</t>
  </si>
  <si>
    <t>35–70</t>
  </si>
  <si>
    <t>PL28-BV</t>
  </si>
  <si>
    <t>003Z1520</t>
  </si>
  <si>
    <r>
      <t>Термостатический смесительный клапан TVM-H для ГВС и теплых полов;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100 °С; материал – латунь</t>
    </r>
  </si>
  <si>
    <t>003Z1120</t>
  </si>
  <si>
    <t>TVM-H</t>
  </si>
  <si>
    <t>Наружная резьба 1”</t>
  </si>
  <si>
    <t>30–70</t>
  </si>
  <si>
    <t>003Z1127</t>
  </si>
  <si>
    <t>Наружная резьба 1¼”</t>
  </si>
  <si>
    <r>
      <t>1)</t>
    </r>
    <r>
      <rPr>
        <sz val="10"/>
        <color indexed="8"/>
        <rFont val="Arial"/>
        <family val="2"/>
      </rPr>
      <t xml:space="preserve"> Импульсные  медные трубки ∅ 6 мм,  с помощью которых AVTQ соединяется с AVDO, не поставляются.</t>
    </r>
  </si>
  <si>
    <t>4.3. Регуляторы температуры комбинированные</t>
  </si>
  <si>
    <t xml:space="preserve">4.3.1. Регуляторы температуры средней серии </t>
  </si>
  <si>
    <t>Ду, мм</t>
  </si>
  <si>
    <r>
      <t>Регулятор температуры AVT/VG, VGF, VGS;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°СРегулятор температуры AVT/VG, VGF, VGS;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°СРегулятор температуры AVT/VG, VGF, VGS;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</t>
    </r>
  </si>
  <si>
    <t>Термостатический элемент AVT для клапанов VG и VGF Ду = 15–50 мм и VGS Ду = 15–25 мм (для скоростных систем)</t>
  </si>
  <si>
    <t>065-0604</t>
  </si>
  <si>
    <t>AVT</t>
  </si>
  <si>
    <t>С наружной резьбой R ¾, l капилляра 4 м, ∅ 16 х 255 мм.</t>
  </si>
  <si>
    <r>
      <t>10–45</t>
    </r>
    <r>
      <rPr>
        <vertAlign val="superscript"/>
        <sz val="10"/>
        <rFont val="Arial"/>
        <family val="2"/>
      </rPr>
      <t>2)10–452)10–452)</t>
    </r>
  </si>
  <si>
    <t>065-0605</t>
  </si>
  <si>
    <r>
      <t>35–70</t>
    </r>
    <r>
      <rPr>
        <vertAlign val="superscript"/>
        <sz val="10"/>
        <rFont val="Arial"/>
        <family val="2"/>
      </rPr>
      <t>2)35–702)35–702)</t>
    </r>
  </si>
  <si>
    <t>065-0606</t>
  </si>
  <si>
    <r>
      <t>60– 100</t>
    </r>
    <r>
      <rPr>
        <vertAlign val="superscript"/>
        <sz val="10"/>
        <rFont val="Arial"/>
        <family val="2"/>
      </rPr>
      <t>2)60– 1002)60– 1002)</t>
    </r>
  </si>
  <si>
    <t>065-0607</t>
  </si>
  <si>
    <r>
      <t>85–125</t>
    </r>
    <r>
      <rPr>
        <vertAlign val="superscript"/>
        <sz val="10"/>
        <rFont val="Arial"/>
        <family val="2"/>
      </rPr>
      <t>2)85–1252)85–1252)</t>
    </r>
  </si>
  <si>
    <t>Термостатический элемент AVT для клапанов VG Ду = 15–25 мм</t>
  </si>
  <si>
    <t>065-0596</t>
  </si>
  <si>
    <t>С наружной резьбой R ½, l капилляра 5 м, ∅ 12 х 170 мм</t>
  </si>
  <si>
    <t>-10–40</t>
  </si>
  <si>
    <t>065-0597</t>
  </si>
  <si>
    <t>20–70</t>
  </si>
  <si>
    <t>065-0598</t>
  </si>
  <si>
    <t>40–90</t>
  </si>
  <si>
    <t>065-0599</t>
  </si>
  <si>
    <r>
      <t>60–110</t>
    </r>
    <r>
      <rPr>
        <vertAlign val="superscript"/>
        <sz val="10"/>
        <color indexed="8"/>
        <rFont val="Arial"/>
        <family val="2"/>
      </rPr>
      <t>1)60–1101)</t>
    </r>
  </si>
  <si>
    <t>Термостатический элемент AVT для клапанов VG и VGF  Ду = 32–50 мм и VGS Ду = 15–25 мм</t>
  </si>
  <si>
    <t>065-0600</t>
  </si>
  <si>
    <t>С наружной резьбой R ¾, l капилляра 5 м, ∅ 19 х 210 мм</t>
  </si>
  <si>
    <t>065-0601</t>
  </si>
  <si>
    <t>065-0602</t>
  </si>
  <si>
    <t>40– 90</t>
  </si>
  <si>
    <t>065-0603</t>
  </si>
  <si>
    <t>Клапан VG, VGF; регулируемая среда – вода; Ру = 25 бар, Тмакс. = 150 °С</t>
  </si>
  <si>
    <t>065B0770</t>
  </si>
  <si>
    <t>VG</t>
  </si>
  <si>
    <r>
      <t>С наружной резьбой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>, материал – 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20 барС наружной резьбой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>, материал – 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20 бар</t>
    </r>
  </si>
  <si>
    <t>065B0771</t>
  </si>
  <si>
    <t>065B0774</t>
  </si>
  <si>
    <t>065B0775</t>
  </si>
  <si>
    <t>065B0776</t>
  </si>
  <si>
    <t>065B0777</t>
  </si>
  <si>
    <r>
      <t>С наружной резьбой, материал – чугун,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барС наружной резьбой, материал – чугун,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</t>
    </r>
  </si>
  <si>
    <t>065B0778</t>
  </si>
  <si>
    <t>065B0779</t>
  </si>
  <si>
    <t>065B0783</t>
  </si>
  <si>
    <t>VGF</t>
  </si>
  <si>
    <r>
      <t>Фланцевый, материал – чугун,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барФланцевый, материал – чугун,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</t>
    </r>
  </si>
  <si>
    <t>065B0784</t>
  </si>
  <si>
    <t>065B0785</t>
  </si>
  <si>
    <t>Клапан VGS; регулируемая среда – пар; Ру = 25 бар, Тмакс. = 200 °С</t>
  </si>
  <si>
    <t>065B0788</t>
  </si>
  <si>
    <t>VGS</t>
  </si>
  <si>
    <r>
      <t>С наружной резьбой, материал – 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10 бар</t>
    </r>
  </si>
  <si>
    <t>065B0789</t>
  </si>
  <si>
    <t>065B0790</t>
  </si>
  <si>
    <r>
      <t>1)</t>
    </r>
    <r>
      <rPr>
        <sz val="10"/>
        <rFont val="Arial"/>
        <family val="2"/>
      </rPr>
      <t xml:space="preserve"> Существует фланцевое исполнение, Ду = 15–25 мм. Поставляется под заказ (см. техническую документацию).
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Поставляется без защитной гильзы.</t>
    </r>
  </si>
  <si>
    <t>Комплект присоединительных фитингов (2 гайки, 2 патрубка, 2 прокладки)</t>
  </si>
  <si>
    <t>Под приварку</t>
  </si>
  <si>
    <t>1 компл.</t>
  </si>
  <si>
    <t>003H6910</t>
  </si>
  <si>
    <t>003H6911</t>
  </si>
  <si>
    <t>003H6912</t>
  </si>
  <si>
    <t>003H6913</t>
  </si>
  <si>
    <t>С наружной резьбой R ½</t>
  </si>
  <si>
    <t>С наружной резьбой R ¾</t>
  </si>
  <si>
    <t>003H6904</t>
  </si>
  <si>
    <t>С наружной резьбой R 1</t>
  </si>
  <si>
    <t>003H6905</t>
  </si>
  <si>
    <t>С наружной резьбой R 1¼</t>
  </si>
  <si>
    <t>003H6915</t>
  </si>
  <si>
    <r>
      <t>Фланцевые,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25 барФланцевые,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25 бар</t>
    </r>
  </si>
  <si>
    <t>003H6916</t>
  </si>
  <si>
    <t>003H6917</t>
  </si>
  <si>
    <t>Принадлежности к регулятору AVT/VG, VGF (заказываются дополнительно)</t>
  </si>
  <si>
    <t>003H6855</t>
  </si>
  <si>
    <t>Соединительная деталь для установки дополнительного термостата К2 (для двух термоэлементов)</t>
  </si>
  <si>
    <t>003H6856</t>
  </si>
  <si>
    <t>Соединительная деталь для установки дополнительного термостата К3 (для трех термоэлементов)</t>
  </si>
  <si>
    <t xml:space="preserve">4.3.2. Регуляторы температуры большой серии </t>
  </si>
  <si>
    <t>Диапазон настройки температур, ºС</t>
  </si>
  <si>
    <r>
      <t>Регулятор температуры AFT/VFG 2, VFGS 2 , VFG 33;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°СРегулятор температуры AFT/VFG 2, VFGS 2 , VFG 33;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</t>
    </r>
  </si>
  <si>
    <t>Термостатический элемент AFT со встроенным узлом настройки для регулятора температуры для емкостных подогревателей</t>
  </si>
  <si>
    <t>065-4390</t>
  </si>
  <si>
    <t>AFT 06</t>
  </si>
  <si>
    <t xml:space="preserve"> l капилляра 5 м, ∅ 24 х 380 мм, пост. времени 120 с, с бронзовой гильзой</t>
  </si>
  <si>
    <t>-20–+50</t>
  </si>
  <si>
    <t>065-4391</t>
  </si>
  <si>
    <t>20–90</t>
  </si>
  <si>
    <t>065-4392</t>
  </si>
  <si>
    <t>40–110</t>
  </si>
  <si>
    <t>065-4393</t>
  </si>
  <si>
    <t>60–130</t>
  </si>
  <si>
    <t>065-4394</t>
  </si>
  <si>
    <t>110–180</t>
  </si>
  <si>
    <r>
      <t>Термостатический элемент AFT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со встроенным узлом настройки для регулятора температуры для скоростных подогревателейТермостатический элемент AFT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со встроенным узлом настройки для регулятора температуры для скоростных подогревателей</t>
    </r>
  </si>
  <si>
    <t>065-4400</t>
  </si>
  <si>
    <t>AFT 17</t>
  </si>
  <si>
    <t xml:space="preserve"> l капилляра 5 м, ∅ 30 х 500 мм, пост. времени 20 с</t>
  </si>
  <si>
    <t>065-4401</t>
  </si>
  <si>
    <t>065-4402</t>
  </si>
  <si>
    <t>065-4403</t>
  </si>
  <si>
    <t xml:space="preserve">Принадлежности к регулятору температуры </t>
  </si>
  <si>
    <t>003G1412</t>
  </si>
  <si>
    <t>Гильза для датчика AFT 06, материал – нержавеющая сталь, ∅ 30 х 386 мм</t>
  </si>
  <si>
    <t>4.4. Регуляторы давления «после себя»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</si>
  <si>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</si>
  <si>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4.4.1. Моноблочные регуляторы давления «после себя»</t>
  </si>
  <si>
    <t>Регуляторы давления «после себя»</t>
  </si>
  <si>
    <t>Диапазон настройки давления, бар</t>
  </si>
  <si>
    <r>
      <t>Регулятор давления «после себя» AVD;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с внутренней импульсной трубкойРегулятор давления «после себя» AVD;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с внутренней импульсной трубкой</t>
    </r>
  </si>
  <si>
    <t>003H6644</t>
  </si>
  <si>
    <t>AVD</t>
  </si>
  <si>
    <t>Наружная, G ¾ A, бронза</t>
  </si>
  <si>
    <t>1–5</t>
  </si>
  <si>
    <t>003H6645</t>
  </si>
  <si>
    <t>Наружная, G 1A, бронза</t>
  </si>
  <si>
    <t>003H6646</t>
  </si>
  <si>
    <t>Наружная, G 1¼ A, бронза</t>
  </si>
  <si>
    <t>003H6659</t>
  </si>
  <si>
    <t>Фланцы, чугун</t>
  </si>
  <si>
    <t>003H6660</t>
  </si>
  <si>
    <t>003H6661</t>
  </si>
  <si>
    <t>003H6650</t>
  </si>
  <si>
    <t>3–12</t>
  </si>
  <si>
    <t>003H6651</t>
  </si>
  <si>
    <t>Наружная, G 1 A, бронза</t>
  </si>
  <si>
    <t>003H6652</t>
  </si>
  <si>
    <t>003H6662</t>
  </si>
  <si>
    <t>003H6663</t>
  </si>
  <si>
    <t>003H6664</t>
  </si>
  <si>
    <r>
      <t>Регулятор давления «после себя» AVDS; регулируемая среда – пар;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корпус – бронза; поставляется в комплекте: клапан и регулирующий блок (импульсная трубка заказывается отдельно)</t>
    </r>
  </si>
  <si>
    <t>003H6665</t>
  </si>
  <si>
    <t>AVDS</t>
  </si>
  <si>
    <r>
      <t>Наружная, G ¾</t>
    </r>
    <r>
      <rPr>
        <vertAlign val="superscript"/>
        <sz val="10"/>
        <color indexed="8"/>
        <rFont val="Arial"/>
        <family val="2"/>
      </rPr>
      <t>1)</t>
    </r>
  </si>
  <si>
    <t>003H6666</t>
  </si>
  <si>
    <t>003H6667</t>
  </si>
  <si>
    <t>003H6668</t>
  </si>
  <si>
    <r>
      <t>Наружная, G 1</t>
    </r>
    <r>
      <rPr>
        <vertAlign val="superscript"/>
        <sz val="10"/>
        <color indexed="8"/>
        <rFont val="Arial"/>
        <family val="2"/>
      </rPr>
      <t>1)</t>
    </r>
  </si>
  <si>
    <t>003H6669</t>
  </si>
  <si>
    <r>
      <t>Наружная, G 1¼</t>
    </r>
    <r>
      <rPr>
        <vertAlign val="superscript"/>
        <sz val="10"/>
        <color indexed="8"/>
        <rFont val="Arial"/>
        <family val="2"/>
      </rPr>
      <t>1)</t>
    </r>
  </si>
  <si>
    <t>003H6670</t>
  </si>
  <si>
    <t>003H6671</t>
  </si>
  <si>
    <t>003H6672</t>
  </si>
  <si>
    <t>003H6673</t>
  </si>
  <si>
    <t>003H6674</t>
  </si>
  <si>
    <t>Принадлежности к регулятору AVDS (заказываются дополнительно)</t>
  </si>
  <si>
    <t>003Н6854</t>
  </si>
  <si>
    <t xml:space="preserve">Импульсная трубка AV, материал – медь, Ø 6 х 1 мм, l = 1500 мм, с резьбовым фитингом R ½ (требуется 1 комплект для AVD и 2 комплекта для AVDS) </t>
  </si>
  <si>
    <t>003Н0277</t>
  </si>
  <si>
    <t>Охладитель импульса давления с резьбовыми фитингами под трубку Ø 6 х 1 мм</t>
  </si>
  <si>
    <t>Комплект присоединительных фитингов (2 шт.) для регуляторов давления AVD, AVDS (см. п. 4.3.2 на стр. 42)</t>
  </si>
  <si>
    <r>
      <t>1)</t>
    </r>
    <r>
      <rPr>
        <sz val="10"/>
        <color indexed="8"/>
        <rFont val="Arial"/>
        <family val="2"/>
      </rPr>
      <t xml:space="preserve"> Существует фланцевое исполнение,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32–50 мм. Поставляется под заказ (см. техническую документацию).</t>
    </r>
  </si>
  <si>
    <t xml:space="preserve">4.4.2.  Комбинированные регуляторы давления «после себя» </t>
  </si>
  <si>
    <t>Регулятор давления AFD/VFG 2 , VFGS 2 «после себя»</t>
  </si>
  <si>
    <t>Регулирующий блок AFD</t>
  </si>
  <si>
    <t>003G1000</t>
  </si>
  <si>
    <t>AFD</t>
  </si>
  <si>
    <r>
      <t>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15–125 ммД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15–125 мм</t>
    </r>
  </si>
  <si>
    <t>8,0–16,0</t>
  </si>
  <si>
    <t>003G1001</t>
  </si>
  <si>
    <t>3,0–12,0</t>
  </si>
  <si>
    <t>003G1002</t>
  </si>
  <si>
    <t>1,0–6,0</t>
  </si>
  <si>
    <t>003G1003</t>
  </si>
  <si>
    <t>0,5–3,0</t>
  </si>
  <si>
    <t>003G1004</t>
  </si>
  <si>
    <r>
      <t>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15–250 ммД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15–250 мм</t>
    </r>
  </si>
  <si>
    <t>0,1–0,7</t>
  </si>
  <si>
    <t>003G1005</t>
  </si>
  <si>
    <t>0,15–1,50</t>
  </si>
  <si>
    <t>003G1006</t>
  </si>
  <si>
    <t>0,05–0,35</t>
  </si>
  <si>
    <t>003G1413</t>
  </si>
  <si>
    <r>
      <t>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150–250 ммД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150–250 мм</t>
    </r>
  </si>
  <si>
    <r>
      <t>1,0–6,0</t>
    </r>
    <r>
      <rPr>
        <vertAlign val="superscript"/>
        <sz val="10"/>
        <color indexed="8"/>
        <rFont val="Arial"/>
        <family val="2"/>
      </rPr>
      <t>1)1,0–6,01)</t>
    </r>
  </si>
  <si>
    <t>Регулирующие клапаны VFG 2, VFGS 2 (см. п. 4.1 на стр. 39–40)</t>
  </si>
  <si>
    <t>Принадлежности к регуляторам AFD/VFG, VFGS 2</t>
  </si>
  <si>
    <t>Импульсная трубка AF для регуляторов AFD/VFG, VFGS 2 (требуется 1 комплект, с охладителем – 2 комплекта)</t>
  </si>
  <si>
    <t>003G1391</t>
  </si>
  <si>
    <r>
      <t>Охладитель импульса давления для установки регуляторов AFD/VFG, VFGS 2 на воде с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&gt;150 ºС или на паре при любых параметрах</t>
    </r>
  </si>
  <si>
    <t>003G1392</t>
  </si>
  <si>
    <t>Охладитель V1, емкость 1 л, с резьбовыми штуцерами для трубки ∅ 10 мм</t>
  </si>
  <si>
    <t>003G1403</t>
  </si>
  <si>
    <t>Охладитель V2, емкость 3 л, с резьбовыми штуцерами для трубки ∅ 10 мм</t>
  </si>
  <si>
    <t>Удлинитель штока клапана ZF 4 для  AFD/VFG, VFGS 2 только для клапанов Ду = 15–125 мм</t>
  </si>
  <si>
    <r>
      <t>Для установки регулятора на воде с 150 ºС</t>
    </r>
    <r>
      <rPr>
        <sz val="10"/>
        <rFont val="Microsoft YaHei"/>
        <family val="2"/>
      </rPr>
      <t>＜</t>
    </r>
    <r>
      <rPr>
        <sz val="10"/>
        <rFont val="Arial"/>
        <family val="2"/>
      </rPr>
      <t xml:space="preserve">Тмакс. </t>
    </r>
    <r>
      <rPr>
        <sz val="10"/>
        <rFont val="Microsoft YaHei"/>
        <family val="2"/>
      </rPr>
      <t>＜</t>
    </r>
    <r>
      <rPr>
        <sz val="10"/>
        <rFont val="Arial"/>
        <family val="2"/>
      </rPr>
      <t>350 ºС  или на паре при любых параметрах</t>
    </r>
  </si>
  <si>
    <r>
      <t>1)</t>
    </r>
    <r>
      <rPr>
        <sz val="10"/>
        <color indexed="8"/>
        <rFont val="Arial"/>
        <family val="2"/>
      </rPr>
      <t xml:space="preserve"> Для поддержания давления свыше 6,0 бар следует использовать пилотный регулятор типа PCV  (см. п. 4.10, стр. 52).</t>
    </r>
  </si>
  <si>
    <t>4.5. Регуляторы давления «до себя» (регулятор подпора)</t>
  </si>
  <si>
    <t>4.5.1. Моноблочные регуляторы давления «до себя»</t>
  </si>
  <si>
    <r>
      <t>Регулятор давления «до себя» AVA;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с внутренней импульсной трубкойРегулятор давления «до себя» AVA;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с внутренней импульсной трубкой</t>
    </r>
  </si>
  <si>
    <t>003H6614</t>
  </si>
  <si>
    <t>AVA</t>
  </si>
  <si>
    <t>G ¾ A</t>
  </si>
  <si>
    <r>
      <t>Наружная резьба, материал– 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12 барНаружная резьба, материал– 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12 бар</t>
    </r>
  </si>
  <si>
    <t>1,0–4,5</t>
  </si>
  <si>
    <t>003H6615</t>
  </si>
  <si>
    <t>G 1 A</t>
  </si>
  <si>
    <t>003H6616</t>
  </si>
  <si>
    <t>G 1¼ A</t>
  </si>
  <si>
    <t>003H6620</t>
  </si>
  <si>
    <t>3–11</t>
  </si>
  <si>
    <t>003H6621</t>
  </si>
  <si>
    <t>003H6622</t>
  </si>
  <si>
    <r>
      <t>Регулятор давления «до себя» AVA;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регулируемая среда – вода; поставляется в комплекте: клапан и регулирующий блок с внутренней импульсной трубкойРегулятор давления «до себя» AVA;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регулируемая среда – вода; поставляется в комплекте: клапан и регулирующий блок с внутренней импульсной трубкой</t>
    </r>
  </si>
  <si>
    <t>003H6626</t>
  </si>
  <si>
    <r>
      <t>Фланцы, материал – чугун,               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барФланцы, материал – чугун,               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16 бар</t>
    </r>
  </si>
  <si>
    <t>003H6627</t>
  </si>
  <si>
    <t>003H6628</t>
  </si>
  <si>
    <t>003H6629</t>
  </si>
  <si>
    <t>003H6630</t>
  </si>
  <si>
    <t>003H6631</t>
  </si>
  <si>
    <t>Комплект присоединительных фитингов (2 шт.) для регуляторов давления AVA (см. п. 4.3.2 на стр. 42)</t>
  </si>
  <si>
    <t>4.5.2. Комбинированные регуляторы давления «до себя»</t>
  </si>
  <si>
    <t>Диапазон настройки даления, бар</t>
  </si>
  <si>
    <t>Регулятор давления AFA/VFG 2 «до себя»</t>
  </si>
  <si>
    <t xml:space="preserve">Регулирующий блок AFA </t>
  </si>
  <si>
    <t>003G1007</t>
  </si>
  <si>
    <t>AFA</t>
  </si>
  <si>
    <t>10,0–16,0</t>
  </si>
  <si>
    <t>003G1008</t>
  </si>
  <si>
    <t>3,0–11,0</t>
  </si>
  <si>
    <t>003G1009</t>
  </si>
  <si>
    <t>1,0–5,0</t>
  </si>
  <si>
    <t>003G1010</t>
  </si>
  <si>
    <t>0,5–2,5</t>
  </si>
  <si>
    <t>003G1011</t>
  </si>
  <si>
    <t>0,15–1,2</t>
  </si>
  <si>
    <t>003G1012</t>
  </si>
  <si>
    <t>0,1–0,6</t>
  </si>
  <si>
    <t>003G1013</t>
  </si>
  <si>
    <t>Регулирующие клапаны VFG 2 (см. п. 4.1 на стр. 39–40)</t>
  </si>
  <si>
    <t>Принадлежности к регуляторам AFA/VFG (заказываются дополнительно)</t>
  </si>
  <si>
    <t>Импульсная трубка AF для регуляторов AFA/VFG (требуется 1 комплект)</t>
  </si>
  <si>
    <t>Материал – медь, ∅ 10 x 1 мм, l = 1500 мм, с одним резьбовым штуцером G ¼ и двумя втулками</t>
  </si>
  <si>
    <r>
      <t>Охладитель импульса давления для установки регуляторов AFA/VFG, VFGS 2 на воде с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&gt;150 °С (требуется 2 комплекта импульсных трубок) или на паре при любых параметрах</t>
    </r>
  </si>
  <si>
    <t>Охладитель V1, емкость 1 л, с резьбовыми штуцерами для трубки Ø 10 мм</t>
  </si>
  <si>
    <t>Охладитель V2 для AFA с диапазоном настройки 0,05–0,35 бар, емкость 3 л, с резьбовыми штуцерами для трубки Ø 10 мм</t>
  </si>
  <si>
    <t>4.6. Регуляторы перепуска</t>
  </si>
  <si>
    <t>4.6.1. Моноблочные регуляторы перепуска</t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</si>
  <si>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</si>
  <si>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Диапазон настройки перепада давления, бар</t>
  </si>
  <si>
    <r>
      <t>Регулятор перепуска AVPA;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в комплекте: клапан, регулирующий блок, внутренние импульсные трубки</t>
    </r>
  </si>
  <si>
    <t>003Н6602</t>
  </si>
  <si>
    <t>AVPA</t>
  </si>
  <si>
    <r>
      <t>Наружная резьба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>, материал –бронза, ΔP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12 бар</t>
    </r>
  </si>
  <si>
    <t>0,2–1,0</t>
  </si>
  <si>
    <t>003Н6603</t>
  </si>
  <si>
    <t>003Н6604</t>
  </si>
  <si>
    <t>003Н6605</t>
  </si>
  <si>
    <t>0,3–2,0</t>
  </si>
  <si>
    <t>003Н6606</t>
  </si>
  <si>
    <t>003Н6607</t>
  </si>
  <si>
    <t>Комплект фитингов (2 шт.) для регуляторов давления AVPA (см. п. 4.3.2 на стр. 42)</t>
  </si>
  <si>
    <r>
      <t>1)</t>
    </r>
    <r>
      <rPr>
        <sz val="10"/>
        <color indexed="8"/>
        <rFont val="Arial"/>
        <family val="2"/>
      </rPr>
      <t xml:space="preserve"> Существует исполнение на 16 бар. Поставляется под заказ (см. техническую документацию).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Существует фланцевое исполнение,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32–50 мм. Поставляется под заказ (см. техническую документацию).</t>
    </r>
  </si>
  <si>
    <t>4.6.2. Комбинированные регуляторы перепуска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</si>
  <si>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</si>
  <si>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t xml:space="preserve">Регулятор перепуска AFPA /VFG 2 </t>
  </si>
  <si>
    <t xml:space="preserve">Регулирующий блок AFPA </t>
  </si>
  <si>
    <t>003G1019</t>
  </si>
  <si>
    <t>AFPA</t>
  </si>
  <si>
    <r>
      <t>Для VFG 2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15–250 мм</t>
    </r>
  </si>
  <si>
    <t>003G1020</t>
  </si>
  <si>
    <t>003G1021</t>
  </si>
  <si>
    <t>0,15–1,20</t>
  </si>
  <si>
    <t>003G1022</t>
  </si>
  <si>
    <t>003G1023</t>
  </si>
  <si>
    <t>0,05–0,30</t>
  </si>
  <si>
    <t>Регулирующие клапаны VFG 2 (см. п. 4.1 на стр. 39)</t>
  </si>
  <si>
    <t>Принадлежности к регулятору AFPA/VFG (заказываются дополнительно)</t>
  </si>
  <si>
    <t>Импульсная трубка AF для регуляторов AFPA/VFG (требуется 2 комплекта)</t>
  </si>
  <si>
    <t>Материал – медь, ∅10 x 1, l = 1500 мм, с одним резьбовым штуцером G ¼ и двумя втулками</t>
  </si>
  <si>
    <t>4.7. Регуляторы – ограничители расхода</t>
  </si>
  <si>
    <t>4.7.1. Моноблочные регуляторы – ограничители расхода</t>
  </si>
  <si>
    <r>
      <t>Диапазон настройки расхода,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</si>
  <si>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Перепад давления на дросселе, бар</t>
  </si>
  <si>
    <r>
      <t>Регулятор расхода AVQ;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чугун; поставляется в комплекте: резьбовой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клапан и регулирующий блок</t>
    </r>
  </si>
  <si>
    <t>003Н6727</t>
  </si>
  <si>
    <t>AVQ</t>
  </si>
  <si>
    <t>0,4–8,0</t>
  </si>
  <si>
    <t>003Н6728</t>
  </si>
  <si>
    <t>0,8–10,0</t>
  </si>
  <si>
    <t>003Н6729</t>
  </si>
  <si>
    <t>0,8–12,0</t>
  </si>
  <si>
    <t>Комплект присоединительных фитингов (2 гайки, 2 патрубка, 2 прокладки) для AVP, AVQ и AVPQ (см. п. 4.3.2 на стр. 42)</t>
  </si>
  <si>
    <t>4.7.2. Комбинированные регуляторы – ограничители расхода</t>
  </si>
  <si>
    <t>Диапазон настройки расхода при ΔP =  0,2/0,5 бар</t>
  </si>
  <si>
    <r>
      <t>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°С</t>
    </r>
  </si>
  <si>
    <t>Регулятор – ограничитель расхода AFQ/VFQ 2</t>
  </si>
  <si>
    <t>Регулирующий блок AFQ</t>
  </si>
  <si>
    <t>003G1024</t>
  </si>
  <si>
    <t>AFQ</t>
  </si>
  <si>
    <t>003G1025</t>
  </si>
  <si>
    <r>
      <t>1)</t>
    </r>
    <r>
      <rPr>
        <sz val="10"/>
        <color indexed="8"/>
        <rFont val="Arial"/>
        <family val="2"/>
      </rPr>
      <t xml:space="preserve"> Существует исполнение на 16 бар. Поставляется под заказ (см. техническую документацию).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Существуют резьбовое исполнение –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15–25 мм, и фланцевое –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32–50 мм. Поставляется под заказ (см. техническую документацию).</t>
    </r>
  </si>
  <si>
    <r>
      <t>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°СТ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°С</t>
    </r>
  </si>
  <si>
    <r>
      <t>ΔP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клапана, барΔP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клапана, бар</t>
    </r>
  </si>
  <si>
    <r>
      <t>Клапан VFQ 2;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бар; для регуляторов – ограничителей расхода AFQ/VFQ 2, присоединение – фланцы; максимальный перепад давления на клапане 16 бар; материал – чугунКлапан VFQ 2;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бар; для регуляторов – ограничителей расхода AFQ/VFQ 2, присоединение – фланцы; максимальный перепад давления на клапане 16 бар; материал – чугун</t>
    </r>
  </si>
  <si>
    <t>065B2654</t>
  </si>
  <si>
    <t>VFQ 2</t>
  </si>
  <si>
    <t>0,1–2/0,2–3</t>
  </si>
  <si>
    <r>
      <t>150</t>
    </r>
    <r>
      <rPr>
        <vertAlign val="superscript"/>
        <sz val="10"/>
        <color indexed="8"/>
        <rFont val="Arial"/>
        <family val="2"/>
      </rPr>
      <t>1)1501)</t>
    </r>
  </si>
  <si>
    <t>065B2655</t>
  </si>
  <si>
    <t>0,2–3/0,3–4,5</t>
  </si>
  <si>
    <t>065B2656</t>
  </si>
  <si>
    <t>0,2–4/0,3–6</t>
  </si>
  <si>
    <t>065B2657</t>
  </si>
  <si>
    <t>0,4–7/0,5–10</t>
  </si>
  <si>
    <t>065B2658</t>
  </si>
  <si>
    <t>0,6–11/0,8–16</t>
  </si>
  <si>
    <t>065B2659</t>
  </si>
  <si>
    <t>0,8–16/1,2–24</t>
  </si>
  <si>
    <t>065B2660</t>
  </si>
  <si>
    <t>3–28/4–40</t>
  </si>
  <si>
    <t>065B2661</t>
  </si>
  <si>
    <t>4–40/6–58</t>
  </si>
  <si>
    <t>065B2662</t>
  </si>
  <si>
    <t>6–63/9–90</t>
  </si>
  <si>
    <t>065B2663</t>
  </si>
  <si>
    <t>8–80/12–120</t>
  </si>
  <si>
    <t>065B2664</t>
  </si>
  <si>
    <t>12–125/18–180</t>
  </si>
  <si>
    <r>
      <t>140</t>
    </r>
    <r>
      <rPr>
        <vertAlign val="superscript"/>
        <sz val="10"/>
        <color indexed="8"/>
        <rFont val="Arial"/>
        <family val="2"/>
      </rPr>
      <t>2)1402)</t>
    </r>
  </si>
  <si>
    <t>065B2758</t>
  </si>
  <si>
    <t>15-150/22-220</t>
  </si>
  <si>
    <t>065B2759</t>
  </si>
  <si>
    <t>18-180/25-250</t>
  </si>
  <si>
    <t>Клапан VFQ 2; регулируемая среда – вода; Ру  = 25 бар3); материал – ковкий чугун; для регуляторов – ограничителей расхода AFQ/VFQ 2</t>
  </si>
  <si>
    <t>065B2667</t>
  </si>
  <si>
    <r>
      <t>150</t>
    </r>
    <r>
      <rPr>
        <vertAlign val="superscript"/>
        <sz val="10"/>
        <color indexed="8"/>
        <rFont val="Arial"/>
        <family val="2"/>
      </rPr>
      <t>1)</t>
    </r>
  </si>
  <si>
    <t>065B2668</t>
  </si>
  <si>
    <t>065B2669</t>
  </si>
  <si>
    <t>065B2670</t>
  </si>
  <si>
    <t>065B2671</t>
  </si>
  <si>
    <t>065B2672</t>
  </si>
  <si>
    <t>065B2673</t>
  </si>
  <si>
    <t>065B2674</t>
  </si>
  <si>
    <t>065B2675</t>
  </si>
  <si>
    <t>065B2676</t>
  </si>
  <si>
    <r>
      <t>125</t>
    </r>
    <r>
      <rPr>
        <vertAlign val="superscript"/>
        <sz val="10"/>
        <color indexed="8"/>
        <rFont val="Arial"/>
        <family val="2"/>
      </rPr>
      <t>4)</t>
    </r>
  </si>
  <si>
    <t xml:space="preserve">Принадлежности к регулятору AFQ/VFQ 2 (заказываются дополнительно) </t>
  </si>
  <si>
    <t>Комплект импульсных трубок AFQ для регулятора расхода  AFQ/VFQ 2</t>
  </si>
  <si>
    <t>003G1338</t>
  </si>
  <si>
    <t>15, 20</t>
  </si>
  <si>
    <r>
      <t>Материал трубок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ºСМатериал трубок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ºС</t>
    </r>
  </si>
  <si>
    <t>003G1340</t>
  </si>
  <si>
    <t>25, 32</t>
  </si>
  <si>
    <t>003G1342</t>
  </si>
  <si>
    <t>003G1343</t>
  </si>
  <si>
    <t>003G1344</t>
  </si>
  <si>
    <t>65, 80</t>
  </si>
  <si>
    <t>003G1346</t>
  </si>
  <si>
    <t>003G1347</t>
  </si>
  <si>
    <t>003G1348</t>
  </si>
  <si>
    <t>003G1414</t>
  </si>
  <si>
    <t>003G1349</t>
  </si>
  <si>
    <t>003G1415</t>
  </si>
  <si>
    <t>003G1350</t>
  </si>
  <si>
    <r>
      <t>Импульсная трубка AF</t>
    </r>
    <r>
      <rPr>
        <b/>
        <vertAlign val="superscript"/>
        <sz val="10"/>
        <color indexed="8"/>
        <rFont val="Arial"/>
        <family val="2"/>
      </rPr>
      <t>5)</t>
    </r>
    <r>
      <rPr>
        <b/>
        <sz val="10"/>
        <color indexed="8"/>
        <rFont val="Arial"/>
        <family val="2"/>
      </rPr>
      <t xml:space="preserve"> для регуляторов AFQ/VFQ 2; для присоединения охладителя импульса давления,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15–125 мм – 2 комплекта,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150–250 мм – 3 комплектаИмпульсная трубка AF</t>
    </r>
    <r>
      <rPr>
        <b/>
        <vertAlign val="superscript"/>
        <sz val="10"/>
        <color indexed="8"/>
        <rFont val="Arial"/>
        <family val="2"/>
      </rPr>
      <t>5)</t>
    </r>
    <r>
      <rPr>
        <b/>
        <sz val="10"/>
        <color indexed="8"/>
        <rFont val="Arial"/>
        <family val="2"/>
      </rPr>
      <t xml:space="preserve"> для регуляторов AFQ/VFQ 2; для присоединения охладителя импульса давления,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15–125 мм – 2 комплекта,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150–250 мм – 3 комплекта</t>
    </r>
  </si>
  <si>
    <t>Материал – медь, ∅ 10 x 1 мм, l = 1500 мм, 1 резьбовой штуцер G ¼, 2 втулки</t>
  </si>
  <si>
    <r>
      <t>1)</t>
    </r>
    <r>
      <rPr>
        <sz val="10"/>
        <color indexed="8"/>
        <rFont val="Arial"/>
        <family val="2"/>
      </rPr>
      <t xml:space="preserve"> При использовании клапанов при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200 °С необходимо применять охладитель импульса давления.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Клапаны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150–250 мм (с удлиненным штоком) при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200 °С поставляются по заказу.
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Клапан VFQ 2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40 бар поставляется по спецзаказу.
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Клапаны VFQ 2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150–250 мм,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25 бар поставляются по заказу.
</t>
    </r>
    <r>
      <rPr>
        <vertAlign val="superscript"/>
        <sz val="10"/>
        <color indexed="8"/>
        <rFont val="Arial"/>
        <family val="2"/>
      </rPr>
      <t>5)</t>
    </r>
    <r>
      <rPr>
        <sz val="10"/>
        <color indexed="8"/>
        <rFont val="Arial"/>
        <family val="2"/>
      </rPr>
      <t xml:space="preserve"> Импульсная трубка AF заказывается для регуляторов AFQ/VFQ 2 вместо комплекта трубок AFQ при установке регулятора на воде при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&gt;150 °С вместе с охладителями импульса давления.</t>
    </r>
  </si>
  <si>
    <t>4.8. Регуляторы перепада давления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</si>
  <si>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</si>
  <si>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4.8.1. Моноблочные регуляторы перепада давления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</si>
  <si>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</si>
  <si>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</si>
  <si>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Регулятор перепада давлений DPR1) для монтажа на подающем трубопроводе; регулируемая среда – вода; Ру = 25 бар2), Тмакс. = 150 °С</t>
  </si>
  <si>
    <t>003H6100</t>
  </si>
  <si>
    <t>DPR</t>
  </si>
  <si>
    <t>С наружной резьбой, материал – бронза, ΔPмакс. = 20 бар</t>
  </si>
  <si>
    <r>
      <t>0,2–1,0</t>
    </r>
    <r>
      <rPr>
        <vertAlign val="superscript"/>
        <sz val="10"/>
        <color indexed="8"/>
        <rFont val="Arial"/>
        <family val="2"/>
      </rPr>
      <t>3)0,2–1,03)0,2–1,03)0,2–1,03)</t>
    </r>
  </si>
  <si>
    <t>003H6101</t>
  </si>
  <si>
    <t>003H6102</t>
  </si>
  <si>
    <t>003H6103</t>
  </si>
  <si>
    <t>003H6104</t>
  </si>
  <si>
    <t>003H6105</t>
  </si>
  <si>
    <t>Фланцевый, материал – чугун, ΔPмакс. = 16 бар</t>
  </si>
  <si>
    <t>003H6106</t>
  </si>
  <si>
    <t>003H6107</t>
  </si>
  <si>
    <t>003H6108</t>
  </si>
  <si>
    <t>003H6109</t>
  </si>
  <si>
    <t>003H6110</t>
  </si>
  <si>
    <t>003H6111</t>
  </si>
  <si>
    <t>003H6112</t>
  </si>
  <si>
    <t>003H6113</t>
  </si>
  <si>
    <t>003H6114</t>
  </si>
  <si>
    <t>003H6115</t>
  </si>
  <si>
    <t>003H6116</t>
  </si>
  <si>
    <t>003H6117</t>
  </si>
  <si>
    <t>003H6118</t>
  </si>
  <si>
    <t>003H6119</t>
  </si>
  <si>
    <t>003H6120</t>
  </si>
  <si>
    <t>003H6121</t>
  </si>
  <si>
    <r>
      <t>Регулятор перепада давлений DPR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обратном трубопроводе; регулируемая среда – вода; Ру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Тмакс. = 150 °СРегулятор перепада давлений DPR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обратном трубопроводе; регулируемая среда – вода; Ру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Тмакс. = 150 °СРегулятор перепада давлений DPR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обратном трубопроводе; регулируемая среда – вода; Ру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Тмакс. = 150 °С</t>
    </r>
  </si>
  <si>
    <t>003H6122</t>
  </si>
  <si>
    <r>
      <t>0,2–1,0</t>
    </r>
    <r>
      <rPr>
        <vertAlign val="superscript"/>
        <sz val="10"/>
        <color indexed="8"/>
        <rFont val="Arial"/>
        <family val="2"/>
      </rPr>
      <t>3)0,2–1,03)0,2–1,03)</t>
    </r>
  </si>
  <si>
    <t>003H6123</t>
  </si>
  <si>
    <t>003H6124</t>
  </si>
  <si>
    <t>003H6125</t>
  </si>
  <si>
    <t>003H6126</t>
  </si>
  <si>
    <t>003H6127</t>
  </si>
  <si>
    <t>003H6128</t>
  </si>
  <si>
    <t>003H6129</t>
  </si>
  <si>
    <t>003H6130</t>
  </si>
  <si>
    <t>003H6131</t>
  </si>
  <si>
    <t>003H6132</t>
  </si>
  <si>
    <t>003H6186</t>
  </si>
  <si>
    <t>003H6187</t>
  </si>
  <si>
    <t>003H6188</t>
  </si>
  <si>
    <t>003H6189</t>
  </si>
  <si>
    <t>003H6190</t>
  </si>
  <si>
    <t>003H6138</t>
  </si>
  <si>
    <t>003H6139</t>
  </si>
  <si>
    <t>003H6140</t>
  </si>
  <si>
    <t>003H6141</t>
  </si>
  <si>
    <t>003H6142</t>
  </si>
  <si>
    <t>003H6143</t>
  </si>
  <si>
    <t>Принадлежности к регуляторам DPR (заказываются дополнительно), требуется 1 комплект</t>
  </si>
  <si>
    <t xml:space="preserve">Импульсная трубка AV, материал – медь, ∅ 6 х 1 мм, l = 1500 мм, с резьбовым фитингом R ½ (требуется 1 комплект) </t>
  </si>
  <si>
    <t>Комплект присоединительных фитингов (2 шт.) для регуляторов давления DPR (см. п. 4.3.2 на стр. 42)</t>
  </si>
  <si>
    <r>
      <t>1)</t>
    </r>
    <r>
      <rPr>
        <sz val="10"/>
        <color indexed="8"/>
        <rFont val="Arial"/>
        <family val="2"/>
      </rPr>
      <t xml:space="preserve"> Регулятор поставляется в виде моноблока. В комплект поставки регуляторов не входят внешняя импульсная трубка AV и присоединительные фитинги для резьбовых версий, которые следует заказывать дополнительно.    
</t>
    </r>
    <r>
      <rPr>
        <vertAlign val="superscript"/>
        <sz val="10"/>
        <color indexed="8"/>
        <rFont val="Arial"/>
        <family val="2"/>
      </rPr>
      <t xml:space="preserve">2) </t>
    </r>
    <r>
      <rPr>
        <sz val="10"/>
        <color indexed="8"/>
        <rFont val="Arial"/>
        <family val="2"/>
      </rPr>
      <t xml:space="preserve">Существует исполнение на 16 бар. Поставляется под заказ (cм. техническую документацию).
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Существует исполнение с диапазоном 0,05–0,50 бар. Поставляется под заказ (cм. техническую документацию).  
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Необходимо 2 комплекта импульсных трубок.</t>
    </r>
  </si>
  <si>
    <t>4.8.2. Комбинированные регуляторы перепада давления</t>
  </si>
  <si>
    <t>Регулятор перепада давления AFP/VFG 2</t>
  </si>
  <si>
    <t xml:space="preserve">Регулирующий блок AFP </t>
  </si>
  <si>
    <t>003G1014</t>
  </si>
  <si>
    <t>AFP-9</t>
  </si>
  <si>
    <t>Для Ду=15-125 мм</t>
  </si>
  <si>
    <t>003G1015</t>
  </si>
  <si>
    <t>003G1016</t>
  </si>
  <si>
    <t>AFP</t>
  </si>
  <si>
    <t>Для Ду=15-250 мм</t>
  </si>
  <si>
    <t>003G1017</t>
  </si>
  <si>
    <t>003G1018</t>
  </si>
  <si>
    <t>Регулирующие клапаны VFG 2 (см. п. 4.1. на стр. 39)</t>
  </si>
  <si>
    <t>Принадлежности к регуляторам AFP/VFG 2 (заказываются дополнительно)</t>
  </si>
  <si>
    <t>Импульсная трубка AF для регуляторов AFP/VFG 2 (требуется 2 комплекта)</t>
  </si>
  <si>
    <t>Охладитель импульса давления для установки регуляторов AFP/VFG 2 на воде с Тмакс. &gt;150 °С (требуется 3 комплекта импульсных трубок ) или на паре при любых параметрах</t>
  </si>
  <si>
    <t>Охладитель V2 для AFP с диапазоном настройки 0,05–0,35 бар, емкость 3 л, с резьбовыми штуцерами для трубки Ø 10 мм</t>
  </si>
  <si>
    <t>4.9. Регуляторы перепада давления с автоматическим ограничением расхода</t>
  </si>
  <si>
    <t>4.9.1. Моноблочные регуляторы перепада давления с автоматическим ограничением расхода</t>
  </si>
  <si>
    <r>
      <t>Диапазон настройки расхода,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/чДиапазон настройки расхода,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</si>
  <si>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>Регулятор перепада давления с автоматическим ограничением  расхода AVPQ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обратном трубопроводе;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блокРегулятор перепада давления с автоматическим ограничением  расхода AVPQ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обратном трубопроводе;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</t>
    </r>
  </si>
  <si>
    <t>003Н6539</t>
  </si>
  <si>
    <t>AVPQ</t>
  </si>
  <si>
    <t>Присоединение резьбовое, материал –бронза</t>
  </si>
  <si>
    <r>
      <t>0,3–2,0</t>
    </r>
    <r>
      <rPr>
        <vertAlign val="superscript"/>
        <sz val="10"/>
        <color indexed="8"/>
        <rFont val="Arial"/>
        <family val="2"/>
      </rPr>
      <t>3)0,3–2,03)</t>
    </r>
  </si>
  <si>
    <t>0,03–0,86</t>
  </si>
  <si>
    <t>003Н6540</t>
  </si>
  <si>
    <t>0,07–1,40</t>
  </si>
  <si>
    <t>003Н6541</t>
  </si>
  <si>
    <t>0,07–2,20</t>
  </si>
  <si>
    <t>003Н6542</t>
  </si>
  <si>
    <t>0,16–3,00</t>
  </si>
  <si>
    <t>003Н6543</t>
  </si>
  <si>
    <t>0,2–3,5</t>
  </si>
  <si>
    <t>003Н6566</t>
  </si>
  <si>
    <t>Присоединение фланцевое, материал – чугун</t>
  </si>
  <si>
    <t>003Н6567</t>
  </si>
  <si>
    <t>003Н6568</t>
  </si>
  <si>
    <r>
      <t>Регулятор перепада давления с автоматическим ограничением  расхода AVPQ-4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подающем трубопроводе; 
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         Регулятор перепада давления с автоматическим ограничением  расхода AVPQ-4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для монтажа на подающем трубопроводе; 
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поставляется в комплекте: клапан и регулирующий блок          </t>
    </r>
  </si>
  <si>
    <t>003Н6555</t>
  </si>
  <si>
    <t>AVPQ-4</t>
  </si>
  <si>
    <r>
      <t>0,3–2,0</t>
    </r>
    <r>
      <rPr>
        <vertAlign val="superscript"/>
        <sz val="10"/>
        <color indexed="8"/>
        <rFont val="Arial"/>
        <family val="2"/>
      </rPr>
      <t>3)</t>
    </r>
  </si>
  <si>
    <t>003Н6556</t>
  </si>
  <si>
    <t>003Н6557</t>
  </si>
  <si>
    <t>003Н6558</t>
  </si>
  <si>
    <t>003Н6559</t>
  </si>
  <si>
    <t>003Н6572</t>
  </si>
  <si>
    <t>003Н6573</t>
  </si>
  <si>
    <t>003Н6574</t>
  </si>
  <si>
    <t>Принадлежности к регуляторам AVPQ, AVPQ-4, требуется 1 комплект</t>
  </si>
  <si>
    <t xml:space="preserve">Импульсная трубка AV, материал – медь, Ø 6 х 1 мм, l =1500 мм, с резьбовым фитингом R ½ (требуется 1 комплект) </t>
  </si>
  <si>
    <t>Фитинги (см. п. 4.3.2 на стр. 42)</t>
  </si>
  <si>
    <r>
      <t>1)</t>
    </r>
    <r>
      <rPr>
        <sz val="10"/>
        <color indexed="8"/>
        <rFont val="Arial"/>
        <family val="2"/>
      </rPr>
      <t xml:space="preserve"> Регулятор поставляется в виде моноблока, включая внутреннюю импульсную трубку между клапаном и диафрагменным элементом. В комплект поставки регуляторов 
не входят внешняя импульсная трубка AV и присоединительные фитинги для резьбовых версий, которые следует заказывать дополнительно. 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Существует исполнение на 16 бар. Поставляется под заказ (см. техническую документацию).
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Существует исполнение с диапазоном 0,2–1,0 бар. Поставляется под заказ (см. техническую документацию).</t>
    </r>
  </si>
  <si>
    <t>4.9.2. Комбинированные регуляторы перепада давления с автоматическим ограничением расхода</t>
  </si>
  <si>
    <t>Регулятор перепада давления с автоматическим ограничением расхода AFPQ/ VFQ 2</t>
  </si>
  <si>
    <t>Регулирующий блок AFPQ; Ру = 40 бар</t>
  </si>
  <si>
    <t>003G1029</t>
  </si>
  <si>
    <t>AFPQ</t>
  </si>
  <si>
    <t>Для монтажа на обратном трубопроводе</t>
  </si>
  <si>
    <t xml:space="preserve"> PL08-IWKB</t>
  </si>
  <si>
    <t>003G1030</t>
  </si>
  <si>
    <t>003G1031</t>
  </si>
  <si>
    <t>0,15–1,5</t>
  </si>
  <si>
    <t>003G1032</t>
  </si>
  <si>
    <t>003G1033</t>
  </si>
  <si>
    <t>AFPQ-4</t>
  </si>
  <si>
    <t>Для монтажа на подающем трубопроводе</t>
  </si>
  <si>
    <t>003G1034</t>
  </si>
  <si>
    <t>003G1035</t>
  </si>
  <si>
    <t>003G1036</t>
  </si>
  <si>
    <t>Регулирующие клапаны VFQ 2 (см. п. 4.7.2 на стр. 47)</t>
  </si>
  <si>
    <t>Принадлежности к регулятору  AFPQ/VFQ 2</t>
  </si>
  <si>
    <t>Комплект импульсных трубок для регулятора  AFPQ/VFQ 2 при монтаже на обратном трубопроводе</t>
  </si>
  <si>
    <t>003G1365</t>
  </si>
  <si>
    <r>
      <t>Материал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ºCМатериал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ºC</t>
    </r>
  </si>
  <si>
    <t>003G1367</t>
  </si>
  <si>
    <t>003G1369</t>
  </si>
  <si>
    <t>003G1370</t>
  </si>
  <si>
    <t>003G1371</t>
  </si>
  <si>
    <t>003G1373</t>
  </si>
  <si>
    <t>003G1374</t>
  </si>
  <si>
    <t>003G1375</t>
  </si>
  <si>
    <t>003G1416</t>
  </si>
  <si>
    <t>003G1417</t>
  </si>
  <si>
    <t>003G1405</t>
  </si>
  <si>
    <t>Комплект импульсных трубок для регулятора AFPQ-4/VFQ 2 при монтаже на подающем трубопроводе</t>
  </si>
  <si>
    <t>003G1378</t>
  </si>
  <si>
    <r>
      <t>Материал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ºСМатериал – нержавеющая сталь, ∅ 10 х 0,8 мм,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= 150 ºС</t>
    </r>
  </si>
  <si>
    <t>003G1380</t>
  </si>
  <si>
    <t>003G1382</t>
  </si>
  <si>
    <t>003G1383</t>
  </si>
  <si>
    <t>003G1384</t>
  </si>
  <si>
    <t>003G1386</t>
  </si>
  <si>
    <t>003G1387</t>
  </si>
  <si>
    <t>003G1388</t>
  </si>
  <si>
    <t>003G1418</t>
  </si>
  <si>
    <t>003G1419</t>
  </si>
  <si>
    <t>003G1406</t>
  </si>
  <si>
    <r>
      <t>Импульсная трубка AF</t>
    </r>
    <r>
      <rPr>
        <b/>
        <vertAlign val="superscript"/>
        <sz val="10"/>
        <color indexed="8"/>
        <rFont val="Arial"/>
        <family val="2"/>
      </rPr>
      <t xml:space="preserve">3) </t>
    </r>
    <r>
      <rPr>
        <b/>
        <sz val="10"/>
        <color indexed="8"/>
        <rFont val="Arial"/>
        <family val="2"/>
      </rPr>
      <t>для регуляторов AFPQ/VFQ 2 и AFPQ-4/VFQ 2 для присоединения охладителя импульса давления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 (AFPQ/VFQ 2 – 2 комплекта, AFPQ-4/VFQ 2 – 4 комплекта)</t>
    </r>
  </si>
  <si>
    <t>Материал – медь, ∅ 10 x 1, L = 1500 мм, 1 резьбовой штуцер – G ¼, 2 втулки</t>
  </si>
  <si>
    <r>
      <t>1)</t>
    </r>
    <r>
      <rPr>
        <sz val="10"/>
        <color indexed="8"/>
        <rFont val="Arial"/>
        <family val="2"/>
      </rPr>
      <t xml:space="preserve"> При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16 бар.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При Р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40 бар.
</t>
    </r>
    <r>
      <rPr>
        <vertAlign val="superscript"/>
        <sz val="10"/>
        <color indexed="8"/>
        <rFont val="Arial"/>
        <family val="2"/>
      </rPr>
      <t xml:space="preserve">3) </t>
    </r>
    <r>
      <rPr>
        <sz val="10"/>
        <color indexed="8"/>
        <rFont val="Arial"/>
        <family val="2"/>
      </rPr>
      <t>Импульсные трубки AF заказываются для регуляторов AFPQ/VFQ 2 вместо комплекта трубок AFQ при установке регулятора на воде с Т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&gt; 150 ºС вместе с охладителями импульса давления.</t>
    </r>
  </si>
  <si>
    <t>4.10. Пилотные регуляторы давления для систем теплоснабжения, в состав комплекта входят: Сборочный комлпект PCV-VFGS 2, дроссельный клапан, импульсные трубки, охладители импульса (для версий на 150-200 °С). Присоединение фланцевое</t>
  </si>
  <si>
    <t xml:space="preserve">Сборочный комплект для пилотного регулятора </t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</si>
  <si>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м³/ч</t>
    </r>
  </si>
  <si>
    <t>Диапазон настройки</t>
  </si>
  <si>
    <r>
      <t>P</t>
    </r>
    <r>
      <rPr>
        <b/>
        <vertAlign val="subscript"/>
        <sz val="10"/>
        <color indexed="8"/>
        <rFont val="Arial"/>
        <family val="2"/>
      </rPr>
      <t>y</t>
    </r>
    <r>
      <rPr>
        <b/>
        <sz val="10"/>
        <color indexed="8"/>
        <rFont val="Arial"/>
        <family val="2"/>
      </rPr>
      <t>, бар</t>
    </r>
  </si>
  <si>
    <r>
      <t>T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>, ⁰C</t>
    </r>
  </si>
  <si>
    <t>Цена евро</t>
  </si>
  <si>
    <t>003G1555</t>
  </si>
  <si>
    <t>003G1550</t>
  </si>
  <si>
    <t>PCV-VFGS 2</t>
  </si>
  <si>
    <t>150(200)1)</t>
  </si>
  <si>
    <t xml:space="preserve"> по запросу</t>
  </si>
  <si>
    <t>003G1556</t>
  </si>
  <si>
    <t>003G1551</t>
  </si>
  <si>
    <t>003G1557</t>
  </si>
  <si>
    <t>003G1552</t>
  </si>
  <si>
    <t>003G1565</t>
  </si>
  <si>
    <t>003G1570</t>
  </si>
  <si>
    <t>003G1566</t>
  </si>
  <si>
    <t>003G1571</t>
  </si>
  <si>
    <t>003G1567</t>
  </si>
  <si>
    <t>003G1572</t>
  </si>
  <si>
    <t>Импульсные трубки для пилотного регулятора</t>
  </si>
  <si>
    <t>003G1599</t>
  </si>
  <si>
    <t>Монтажный комплект импульсных трубок</t>
  </si>
  <si>
    <r>
      <t>Управляющий (пилотный) клапан для пилотного регулятора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150–250 мм (при температуре регулируемой среды до 150 С)</t>
    </r>
  </si>
  <si>
    <t>1,0-5,0</t>
  </si>
  <si>
    <t>3,0-12,0</t>
  </si>
  <si>
    <t>003H6373</t>
  </si>
  <si>
    <t>AVP</t>
  </si>
  <si>
    <t>0,2-1,0</t>
  </si>
  <si>
    <t>003H6379</t>
  </si>
  <si>
    <t>0,3-2,0</t>
  </si>
  <si>
    <t>1,0-4,5</t>
  </si>
  <si>
    <t>3,0-11,0</t>
  </si>
  <si>
    <t>1) При Tрег. среды свыше 150 С необходимо использовать регулирующий блоки серии AF (см. техническое описание).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</si>
</sst>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0.00"/>
    <numFmt numFmtId="168" formatCode="0.000"/>
    <numFmt numFmtId="169" formatCode="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color indexed="8"/>
      <name val="Arial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 Cyr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Microsoft YaHe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0"/>
      <name val="Microsoft YaHe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2" borderId="1">
      <alignment/>
      <protection/>
    </xf>
    <xf numFmtId="166" fontId="2" fillId="3" borderId="2">
      <alignment horizontal="right" vertical="center"/>
      <protection hidden="1"/>
    </xf>
    <xf numFmtId="164" fontId="1" fillId="0" borderId="0">
      <alignment/>
      <protection/>
    </xf>
  </cellStyleXfs>
  <cellXfs count="181">
    <xf numFmtId="164" fontId="0" fillId="0" borderId="0" xfId="0" applyAlignment="1">
      <alignment/>
    </xf>
    <xf numFmtId="164" fontId="1" fillId="0" borderId="0" xfId="25">
      <alignment/>
      <protection/>
    </xf>
    <xf numFmtId="164" fontId="3" fillId="3" borderId="0" xfId="25" applyFont="1" applyFill="1" applyBorder="1" applyAlignment="1">
      <alignment horizontal="left"/>
      <protection/>
    </xf>
    <xf numFmtId="164" fontId="1" fillId="3" borderId="0" xfId="25" applyFill="1">
      <alignment/>
      <protection/>
    </xf>
    <xf numFmtId="164" fontId="4" fillId="0" borderId="0" xfId="25" applyFont="1" applyAlignment="1">
      <alignment horizontal="center"/>
      <protection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7" fillId="3" borderId="0" xfId="25" applyFont="1" applyFill="1" applyBorder="1" applyAlignment="1">
      <alignment horizontal="left"/>
      <protection/>
    </xf>
    <xf numFmtId="164" fontId="7" fillId="4" borderId="2" xfId="25" applyFont="1" applyFill="1" applyBorder="1" applyAlignment="1">
      <alignment horizontal="center" vertical="center" wrapText="1"/>
      <protection/>
    </xf>
    <xf numFmtId="164" fontId="10" fillId="4" borderId="2" xfId="25" applyFont="1" applyFill="1" applyBorder="1">
      <alignment/>
      <protection/>
    </xf>
    <xf numFmtId="164" fontId="7" fillId="3" borderId="3" xfId="25" applyFont="1" applyFill="1" applyBorder="1" applyAlignment="1">
      <alignment horizontal="left" vertical="center" wrapText="1"/>
      <protection/>
    </xf>
    <xf numFmtId="164" fontId="7" fillId="3" borderId="4" xfId="25" applyFont="1" applyFill="1" applyBorder="1" applyAlignment="1">
      <alignment horizontal="left" vertical="center" wrapText="1"/>
      <protection/>
    </xf>
    <xf numFmtId="164" fontId="7" fillId="3" borderId="5" xfId="25" applyFont="1" applyFill="1" applyBorder="1" applyAlignment="1">
      <alignment horizontal="left" vertical="center" wrapText="1"/>
      <protection/>
    </xf>
    <xf numFmtId="164" fontId="10" fillId="3" borderId="2" xfId="25" applyFont="1" applyFill="1" applyBorder="1">
      <alignment/>
      <protection/>
    </xf>
    <xf numFmtId="164" fontId="10" fillId="3" borderId="2" xfId="25" applyFont="1" applyFill="1" applyBorder="1" applyAlignment="1">
      <alignment horizontal="center"/>
      <protection/>
    </xf>
    <xf numFmtId="164" fontId="11" fillId="3" borderId="2" xfId="20" applyNumberFormat="1" applyFont="1" applyFill="1" applyBorder="1" applyAlignment="1" applyProtection="1">
      <alignment horizontal="center"/>
      <protection/>
    </xf>
    <xf numFmtId="164" fontId="7" fillId="3" borderId="2" xfId="25" applyFont="1" applyFill="1" applyBorder="1" applyAlignment="1">
      <alignment horizontal="center"/>
      <protection/>
    </xf>
    <xf numFmtId="164" fontId="10" fillId="3" borderId="2" xfId="25" applyFont="1" applyFill="1" applyBorder="1" applyAlignment="1">
      <alignment horizontal="center" vertical="center"/>
      <protection/>
    </xf>
    <xf numFmtId="167" fontId="10" fillId="3" borderId="2" xfId="25" applyNumberFormat="1" applyFont="1" applyFill="1" applyBorder="1" applyAlignment="1">
      <alignment horizontal="right" vertical="center" wrapText="1"/>
      <protection/>
    </xf>
    <xf numFmtId="166" fontId="2" fillId="3" borderId="2" xfId="24">
      <alignment horizontal="right" vertical="center"/>
      <protection hidden="1"/>
    </xf>
    <xf numFmtId="164" fontId="10" fillId="3" borderId="2" xfId="25" applyFont="1" applyFill="1" applyBorder="1" applyAlignment="1">
      <alignment horizontal="left"/>
      <protection/>
    </xf>
    <xf numFmtId="164" fontId="1" fillId="0" borderId="0" xfId="25" applyFont="1" applyAlignment="1">
      <alignment horizontal="right" wrapText="1"/>
      <protection/>
    </xf>
    <xf numFmtId="167" fontId="1" fillId="0" borderId="0" xfId="25" applyNumberFormat="1">
      <alignment/>
      <protection/>
    </xf>
    <xf numFmtId="164" fontId="10" fillId="0" borderId="6" xfId="25" applyFont="1" applyFill="1" applyBorder="1" applyAlignment="1">
      <alignment horizontal="center"/>
      <protection/>
    </xf>
    <xf numFmtId="164" fontId="11" fillId="0" borderId="2" xfId="20" applyNumberFormat="1" applyFont="1" applyFill="1" applyBorder="1" applyAlignment="1" applyProtection="1">
      <alignment horizontal="center"/>
      <protection/>
    </xf>
    <xf numFmtId="164" fontId="7" fillId="0" borderId="2" xfId="25" applyFont="1" applyFill="1" applyBorder="1" applyAlignment="1">
      <alignment horizontal="center"/>
      <protection/>
    </xf>
    <xf numFmtId="164" fontId="10" fillId="0" borderId="2" xfId="25" applyFont="1" applyFill="1" applyBorder="1" applyAlignment="1">
      <alignment horizontal="center"/>
      <protection/>
    </xf>
    <xf numFmtId="164" fontId="10" fillId="0" borderId="2" xfId="25" applyFont="1" applyFill="1" applyBorder="1" applyAlignment="1">
      <alignment horizontal="center" vertical="center"/>
      <protection/>
    </xf>
    <xf numFmtId="164" fontId="10" fillId="0" borderId="5" xfId="25" applyFont="1" applyFill="1" applyBorder="1" applyAlignment="1">
      <alignment horizontal="center"/>
      <protection/>
    </xf>
    <xf numFmtId="167" fontId="10" fillId="0" borderId="2" xfId="25" applyNumberFormat="1" applyFont="1" applyFill="1" applyBorder="1" applyAlignment="1">
      <alignment horizontal="right" vertical="center" wrapText="1"/>
      <protection/>
    </xf>
    <xf numFmtId="164" fontId="10" fillId="0" borderId="2" xfId="25" applyFont="1" applyFill="1" applyBorder="1" applyAlignment="1">
      <alignment horizontal="left"/>
      <protection/>
    </xf>
    <xf numFmtId="164" fontId="1" fillId="0" borderId="0" xfId="25" applyFill="1">
      <alignment/>
      <protection/>
    </xf>
    <xf numFmtId="168" fontId="1" fillId="0" borderId="0" xfId="25" applyNumberFormat="1" applyFill="1">
      <alignment/>
      <protection/>
    </xf>
    <xf numFmtId="164" fontId="10" fillId="0" borderId="7" xfId="25" applyFont="1" applyFill="1" applyBorder="1" applyAlignment="1">
      <alignment/>
      <protection/>
    </xf>
    <xf numFmtId="164" fontId="7" fillId="0" borderId="0" xfId="25" applyFont="1" applyFill="1" applyBorder="1" applyAlignment="1">
      <alignment horizontal="center"/>
      <protection/>
    </xf>
    <xf numFmtId="164" fontId="10" fillId="0" borderId="8" xfId="25" applyFont="1" applyFill="1" applyBorder="1" applyAlignment="1">
      <alignment/>
      <protection/>
    </xf>
    <xf numFmtId="164" fontId="10" fillId="3" borderId="0" xfId="25" applyFont="1" applyFill="1">
      <alignment/>
      <protection/>
    </xf>
    <xf numFmtId="164" fontId="7" fillId="3" borderId="3" xfId="25" applyFont="1" applyFill="1" applyBorder="1">
      <alignment/>
      <protection/>
    </xf>
    <xf numFmtId="164" fontId="7" fillId="3" borderId="4" xfId="25" applyFont="1" applyFill="1" applyBorder="1">
      <alignment/>
      <protection/>
    </xf>
    <xf numFmtId="164" fontId="7" fillId="3" borderId="5" xfId="25" applyFont="1" applyFill="1" applyBorder="1">
      <alignment/>
      <protection/>
    </xf>
    <xf numFmtId="164" fontId="11" fillId="3" borderId="2" xfId="20" applyNumberFormat="1" applyFont="1" applyFill="1" applyBorder="1" applyAlignment="1" applyProtection="1">
      <alignment horizontal="center" vertical="center"/>
      <protection/>
    </xf>
    <xf numFmtId="164" fontId="7" fillId="3" borderId="2" xfId="25" applyFont="1" applyFill="1" applyBorder="1" applyAlignment="1">
      <alignment horizontal="center" vertical="center" wrapText="1"/>
      <protection/>
    </xf>
    <xf numFmtId="164" fontId="10" fillId="3" borderId="2" xfId="25" applyFont="1" applyFill="1" applyBorder="1" applyAlignment="1">
      <alignment horizontal="left" vertical="center" wrapText="1"/>
      <protection/>
    </xf>
    <xf numFmtId="164" fontId="10" fillId="3" borderId="2" xfId="25" applyFont="1" applyFill="1" applyBorder="1" applyAlignment="1">
      <alignment horizontal="center" vertical="center" wrapText="1"/>
      <protection/>
    </xf>
    <xf numFmtId="167" fontId="10" fillId="3" borderId="2" xfId="25" applyNumberFormat="1" applyFont="1" applyFill="1" applyBorder="1" applyAlignment="1">
      <alignment horizontal="right" vertical="center"/>
      <protection/>
    </xf>
    <xf numFmtId="164" fontId="15" fillId="3" borderId="5" xfId="25" applyFont="1" applyFill="1" applyBorder="1" applyAlignment="1">
      <alignment horizontal="center" vertical="center" wrapText="1"/>
      <protection/>
    </xf>
    <xf numFmtId="164" fontId="0" fillId="3" borderId="2" xfId="25" applyFont="1" applyFill="1" applyBorder="1" applyAlignment="1">
      <alignment horizontal="left" vertical="center" wrapText="1"/>
      <protection/>
    </xf>
    <xf numFmtId="164" fontId="0" fillId="3" borderId="2" xfId="25" applyFont="1" applyFill="1" applyBorder="1" applyAlignment="1">
      <alignment horizontal="center" vertical="center" wrapText="1"/>
      <protection/>
    </xf>
    <xf numFmtId="167" fontId="0" fillId="3" borderId="2" xfId="25" applyNumberFormat="1" applyFont="1" applyFill="1" applyBorder="1" applyAlignment="1">
      <alignment vertical="center"/>
      <protection/>
    </xf>
    <xf numFmtId="164" fontId="12" fillId="3" borderId="0" xfId="25" applyFont="1" applyFill="1" applyBorder="1" applyAlignment="1">
      <alignment horizontal="left" vertical="center" wrapText="1"/>
      <protection/>
    </xf>
    <xf numFmtId="164" fontId="10" fillId="3" borderId="0" xfId="25" applyFont="1" applyFill="1" applyAlignment="1">
      <alignment horizontal="left" vertical="center"/>
      <protection/>
    </xf>
    <xf numFmtId="164" fontId="1" fillId="4" borderId="0" xfId="25" applyFill="1">
      <alignment/>
      <protection/>
    </xf>
    <xf numFmtId="164" fontId="7" fillId="3" borderId="2" xfId="25" applyFont="1" applyFill="1" applyBorder="1" applyAlignment="1">
      <alignment horizontal="center" vertical="center"/>
      <protection/>
    </xf>
    <xf numFmtId="167" fontId="10" fillId="3" borderId="2" xfId="25" applyNumberFormat="1" applyFont="1" applyFill="1" applyBorder="1" applyAlignment="1">
      <alignment vertical="center"/>
      <protection/>
    </xf>
    <xf numFmtId="164" fontId="7" fillId="3" borderId="4" xfId="25" applyFont="1" applyFill="1" applyBorder="1" applyAlignment="1">
      <alignment horizontal="left" wrapText="1"/>
      <protection/>
    </xf>
    <xf numFmtId="164" fontId="7" fillId="3" borderId="5" xfId="25" applyFont="1" applyFill="1" applyBorder="1" applyAlignment="1">
      <alignment horizontal="left" wrapText="1"/>
      <protection/>
    </xf>
    <xf numFmtId="164" fontId="16" fillId="0" borderId="0" xfId="25" applyFont="1">
      <alignment/>
      <protection/>
    </xf>
    <xf numFmtId="164" fontId="7" fillId="0" borderId="0" xfId="25" applyFont="1" applyBorder="1" applyAlignment="1">
      <alignment horizontal="left"/>
      <protection/>
    </xf>
    <xf numFmtId="164" fontId="10" fillId="0" borderId="0" xfId="25" applyFont="1" applyAlignment="1">
      <alignment horizontal="left"/>
      <protection/>
    </xf>
    <xf numFmtId="164" fontId="16" fillId="0" borderId="0" xfId="25" applyFont="1" applyAlignment="1">
      <alignment horizontal="left"/>
      <protection/>
    </xf>
    <xf numFmtId="164" fontId="7" fillId="5" borderId="2" xfId="25" applyFont="1" applyFill="1" applyBorder="1" applyAlignment="1">
      <alignment horizontal="center" vertical="center" wrapText="1"/>
      <protection/>
    </xf>
    <xf numFmtId="164" fontId="10" fillId="0" borderId="2" xfId="25" applyFont="1" applyBorder="1">
      <alignment/>
      <protection/>
    </xf>
    <xf numFmtId="164" fontId="10" fillId="0" borderId="0" xfId="25" applyFont="1">
      <alignment/>
      <protection/>
    </xf>
    <xf numFmtId="164" fontId="7" fillId="0" borderId="3" xfId="25" applyFont="1" applyFill="1" applyBorder="1" applyAlignment="1">
      <alignment horizontal="left" vertical="center" wrapText="1"/>
      <protection/>
    </xf>
    <xf numFmtId="164" fontId="10" fillId="0" borderId="4" xfId="25" applyFont="1" applyFill="1" applyBorder="1" applyAlignment="1">
      <alignment horizontal="left" vertical="center" wrapText="1"/>
      <protection/>
    </xf>
    <xf numFmtId="164" fontId="10" fillId="0" borderId="5" xfId="25" applyFont="1" applyFill="1" applyBorder="1" applyAlignment="1">
      <alignment horizontal="left" vertical="center" wrapText="1"/>
      <protection/>
    </xf>
    <xf numFmtId="164" fontId="10" fillId="0" borderId="2" xfId="25" applyFont="1" applyFill="1" applyBorder="1" applyAlignment="1">
      <alignment vertical="center"/>
      <protection/>
    </xf>
    <xf numFmtId="164" fontId="10" fillId="0" borderId="0" xfId="25" applyFont="1" applyFill="1">
      <alignment/>
      <protection/>
    </xf>
    <xf numFmtId="164" fontId="10" fillId="3" borderId="2" xfId="25" applyFont="1" applyFill="1" applyBorder="1" applyAlignment="1">
      <alignment horizontal="left" vertical="center"/>
      <protection/>
    </xf>
    <xf numFmtId="164" fontId="10" fillId="3" borderId="4" xfId="25" applyFont="1" applyFill="1" applyBorder="1" applyAlignment="1">
      <alignment horizontal="left" vertical="center" wrapText="1"/>
      <protection/>
    </xf>
    <xf numFmtId="164" fontId="10" fillId="3" borderId="5" xfId="25" applyFont="1" applyFill="1" applyBorder="1" applyAlignment="1">
      <alignment horizontal="left" vertical="center" wrapText="1"/>
      <protection/>
    </xf>
    <xf numFmtId="164" fontId="7" fillId="3" borderId="3" xfId="25" applyFont="1" applyFill="1" applyBorder="1" applyAlignment="1">
      <alignment horizontal="left" vertical="center"/>
      <protection/>
    </xf>
    <xf numFmtId="164" fontId="7" fillId="3" borderId="4" xfId="25" applyFont="1" applyFill="1" applyBorder="1" applyAlignment="1">
      <alignment horizontal="left" vertical="center"/>
      <protection/>
    </xf>
    <xf numFmtId="164" fontId="7" fillId="3" borderId="5" xfId="25" applyFont="1" applyFill="1" applyBorder="1" applyAlignment="1">
      <alignment horizontal="left" vertical="center"/>
      <protection/>
    </xf>
    <xf numFmtId="164" fontId="10" fillId="3" borderId="2" xfId="25" applyFont="1" applyFill="1" applyBorder="1" applyAlignment="1">
      <alignment vertical="center" wrapText="1"/>
      <protection/>
    </xf>
    <xf numFmtId="164" fontId="7" fillId="3" borderId="3" xfId="25" applyFont="1" applyFill="1" applyBorder="1" applyAlignment="1">
      <alignment horizontal="left"/>
      <protection/>
    </xf>
    <xf numFmtId="164" fontId="7" fillId="3" borderId="4" xfId="25" applyFont="1" applyFill="1" applyBorder="1" applyAlignment="1">
      <alignment horizontal="left"/>
      <protection/>
    </xf>
    <xf numFmtId="164" fontId="7" fillId="3" borderId="5" xfId="25" applyFont="1" applyFill="1" applyBorder="1" applyAlignment="1">
      <alignment horizontal="left"/>
      <protection/>
    </xf>
    <xf numFmtId="164" fontId="16" fillId="3" borderId="2" xfId="25" applyFont="1" applyFill="1" applyBorder="1" applyAlignment="1">
      <alignment horizontal="center"/>
      <protection/>
    </xf>
    <xf numFmtId="164" fontId="0" fillId="3" borderId="2" xfId="25" applyFont="1" applyFill="1" applyBorder="1" applyAlignment="1">
      <alignment horizontal="center" vertical="center"/>
      <protection/>
    </xf>
    <xf numFmtId="164" fontId="16" fillId="0" borderId="0" xfId="25" applyFont="1" applyFill="1">
      <alignment/>
      <protection/>
    </xf>
    <xf numFmtId="164" fontId="12" fillId="0" borderId="0" xfId="25" applyFont="1" applyBorder="1" applyAlignment="1">
      <alignment horizontal="left"/>
      <protection/>
    </xf>
    <xf numFmtId="164" fontId="16" fillId="3" borderId="0" xfId="25" applyFont="1" applyFill="1">
      <alignment/>
      <protection/>
    </xf>
    <xf numFmtId="164" fontId="7" fillId="5" borderId="2" xfId="25" applyNumberFormat="1" applyFont="1" applyFill="1" applyBorder="1" applyAlignment="1">
      <alignment horizontal="center" vertical="center" wrapText="1"/>
      <protection/>
    </xf>
    <xf numFmtId="164" fontId="7" fillId="0" borderId="3" xfId="25" applyFont="1" applyFill="1" applyBorder="1" applyAlignment="1">
      <alignment horizontal="left" vertical="center"/>
      <protection/>
    </xf>
    <xf numFmtId="164" fontId="7" fillId="0" borderId="4" xfId="25" applyFont="1" applyFill="1" applyBorder="1" applyAlignment="1">
      <alignment horizontal="left" vertical="center"/>
      <protection/>
    </xf>
    <xf numFmtId="164" fontId="7" fillId="0" borderId="2" xfId="25" applyFont="1" applyFill="1" applyBorder="1" applyAlignment="1">
      <alignment horizontal="left" vertical="center"/>
      <protection/>
    </xf>
    <xf numFmtId="164" fontId="7" fillId="0" borderId="5" xfId="25" applyFont="1" applyFill="1" applyBorder="1" applyAlignment="1">
      <alignment horizontal="left" vertical="center"/>
      <protection/>
    </xf>
    <xf numFmtId="164" fontId="0" fillId="0" borderId="2" xfId="25" applyFont="1" applyFill="1" applyBorder="1" applyAlignment="1">
      <alignment horizontal="left"/>
      <protection/>
    </xf>
    <xf numFmtId="164" fontId="15" fillId="0" borderId="3" xfId="25" applyFont="1" applyFill="1" applyBorder="1" applyAlignment="1">
      <alignment horizontal="left"/>
      <protection/>
    </xf>
    <xf numFmtId="164" fontId="0" fillId="0" borderId="4" xfId="25" applyFont="1" applyFill="1" applyBorder="1" applyAlignment="1">
      <alignment horizontal="left"/>
      <protection/>
    </xf>
    <xf numFmtId="164" fontId="0" fillId="0" borderId="5" xfId="25" applyFont="1" applyFill="1" applyBorder="1" applyAlignment="1">
      <alignment horizontal="left"/>
      <protection/>
    </xf>
    <xf numFmtId="164" fontId="10" fillId="0" borderId="2" xfId="25" applyFont="1" applyBorder="1" applyAlignment="1">
      <alignment horizontal="left"/>
      <protection/>
    </xf>
    <xf numFmtId="164" fontId="15" fillId="3" borderId="2" xfId="25" applyFont="1" applyFill="1" applyBorder="1" applyAlignment="1">
      <alignment horizontal="center"/>
      <protection/>
    </xf>
    <xf numFmtId="164" fontId="0" fillId="3" borderId="2" xfId="25" applyFont="1" applyFill="1" applyBorder="1" applyAlignment="1">
      <alignment horizontal="center"/>
      <protection/>
    </xf>
    <xf numFmtId="164" fontId="10" fillId="0" borderId="7" xfId="25" applyFont="1" applyFill="1" applyBorder="1" applyAlignment="1">
      <alignment horizontal="center"/>
      <protection/>
    </xf>
    <xf numFmtId="164" fontId="7" fillId="3" borderId="2" xfId="25" applyFont="1" applyFill="1" applyBorder="1" applyAlignment="1">
      <alignment horizontal="left"/>
      <protection/>
    </xf>
    <xf numFmtId="164" fontId="10" fillId="0" borderId="2" xfId="25" applyFont="1" applyBorder="1" applyAlignment="1">
      <alignment horizontal="center"/>
      <protection/>
    </xf>
    <xf numFmtId="164" fontId="10" fillId="3" borderId="2" xfId="25" applyFont="1" applyFill="1" applyBorder="1" applyAlignment="1">
      <alignment horizontal="left" vertical="top" wrapText="1"/>
      <protection/>
    </xf>
    <xf numFmtId="164" fontId="10" fillId="0" borderId="6" xfId="25" applyFont="1" applyBorder="1" applyAlignment="1">
      <alignment horizontal="center"/>
      <protection/>
    </xf>
    <xf numFmtId="164" fontId="17" fillId="0" borderId="0" xfId="25" applyFont="1" applyFill="1" applyBorder="1" applyAlignment="1">
      <alignment horizontal="left" vertical="center" wrapText="1"/>
      <protection/>
    </xf>
    <xf numFmtId="164" fontId="0" fillId="0" borderId="0" xfId="25" applyFont="1" applyFill="1" applyAlignment="1">
      <alignment horizontal="left" vertical="center" wrapText="1"/>
      <protection/>
    </xf>
    <xf numFmtId="164" fontId="7" fillId="5" borderId="5" xfId="25" applyFont="1" applyFill="1" applyBorder="1" applyAlignment="1">
      <alignment horizontal="center" vertical="center" wrapText="1"/>
      <protection/>
    </xf>
    <xf numFmtId="164" fontId="7" fillId="0" borderId="2" xfId="25" applyFont="1" applyBorder="1" applyAlignment="1">
      <alignment horizontal="left" vertical="center"/>
      <protection/>
    </xf>
    <xf numFmtId="164" fontId="7" fillId="0" borderId="4" xfId="25" applyFont="1" applyBorder="1" applyAlignment="1">
      <alignment horizontal="left" vertical="center"/>
      <protection/>
    </xf>
    <xf numFmtId="164" fontId="7" fillId="0" borderId="2" xfId="25" applyFont="1" applyBorder="1" applyAlignment="1">
      <alignment horizontal="left" vertical="center" wrapText="1"/>
      <protection/>
    </xf>
    <xf numFmtId="164" fontId="7" fillId="0" borderId="4" xfId="25" applyFont="1" applyBorder="1" applyAlignment="1">
      <alignment horizontal="left" vertical="center" wrapText="1"/>
      <protection/>
    </xf>
    <xf numFmtId="164" fontId="7" fillId="0" borderId="5" xfId="25" applyFont="1" applyBorder="1" applyAlignment="1">
      <alignment horizontal="left" vertical="center" wrapText="1"/>
      <protection/>
    </xf>
    <xf numFmtId="164" fontId="10" fillId="0" borderId="2" xfId="25" applyFont="1" applyBorder="1" applyAlignment="1">
      <alignment vertical="center" wrapText="1"/>
      <protection/>
    </xf>
    <xf numFmtId="164" fontId="10" fillId="3" borderId="5" xfId="25" applyFont="1" applyFill="1" applyBorder="1" applyAlignment="1">
      <alignment horizontal="center" vertical="center" wrapText="1"/>
      <protection/>
    </xf>
    <xf numFmtId="164" fontId="7" fillId="3" borderId="2" xfId="25" applyFont="1" applyFill="1" applyBorder="1" applyAlignment="1">
      <alignment horizontal="left" vertical="center"/>
      <protection/>
    </xf>
    <xf numFmtId="164" fontId="7" fillId="3" borderId="2" xfId="25" applyFont="1" applyFill="1" applyBorder="1" applyAlignment="1">
      <alignment horizontal="left" vertical="center" wrapText="1"/>
      <protection/>
    </xf>
    <xf numFmtId="164" fontId="10" fillId="0" borderId="0" xfId="25" applyFont="1" applyAlignment="1">
      <alignment vertical="center" wrapText="1"/>
      <protection/>
    </xf>
    <xf numFmtId="164" fontId="7" fillId="3" borderId="9" xfId="25" applyFont="1" applyFill="1" applyBorder="1" applyAlignment="1">
      <alignment horizontal="left"/>
      <protection/>
    </xf>
    <xf numFmtId="164" fontId="10" fillId="3" borderId="0" xfId="25" applyFont="1" applyFill="1" applyAlignment="1">
      <alignment horizontal="left"/>
      <protection/>
    </xf>
    <xf numFmtId="164" fontId="7" fillId="0" borderId="3" xfId="25" applyFont="1" applyBorder="1" applyAlignment="1">
      <alignment horizontal="left" vertical="center"/>
      <protection/>
    </xf>
    <xf numFmtId="164" fontId="7" fillId="0" borderId="5" xfId="25" applyFont="1" applyBorder="1" applyAlignment="1">
      <alignment horizontal="left" vertical="center"/>
      <protection/>
    </xf>
    <xf numFmtId="164" fontId="7" fillId="0" borderId="2" xfId="25" applyFont="1" applyBorder="1" applyAlignment="1">
      <alignment horizontal="left" wrapText="1"/>
      <protection/>
    </xf>
    <xf numFmtId="164" fontId="7" fillId="0" borderId="3" xfId="25" applyFont="1" applyBorder="1" applyAlignment="1">
      <alignment horizontal="left"/>
      <protection/>
    </xf>
    <xf numFmtId="164" fontId="7" fillId="0" borderId="4" xfId="25" applyFont="1" applyBorder="1" applyAlignment="1">
      <alignment horizontal="left"/>
      <protection/>
    </xf>
    <xf numFmtId="164" fontId="7" fillId="0" borderId="2" xfId="25" applyFont="1" applyBorder="1" applyAlignment="1">
      <alignment horizontal="left"/>
      <protection/>
    </xf>
    <xf numFmtId="164" fontId="7" fillId="0" borderId="5" xfId="25" applyFont="1" applyBorder="1" applyAlignment="1">
      <alignment horizontal="left"/>
      <protection/>
    </xf>
    <xf numFmtId="164" fontId="10" fillId="0" borderId="0" xfId="25" applyFont="1" applyBorder="1" applyAlignment="1">
      <alignment horizontal="left" vertical="center" wrapText="1"/>
      <protection/>
    </xf>
    <xf numFmtId="164" fontId="7" fillId="0" borderId="0" xfId="25" applyFont="1" applyBorder="1" applyAlignment="1">
      <alignment horizontal="left" vertical="center"/>
      <protection/>
    </xf>
    <xf numFmtId="164" fontId="7" fillId="0" borderId="0" xfId="25" applyFont="1" applyAlignment="1">
      <alignment horizontal="left" vertical="center"/>
      <protection/>
    </xf>
    <xf numFmtId="164" fontId="10" fillId="0" borderId="0" xfId="25" applyFont="1" applyAlignment="1">
      <alignment horizontal="left" vertical="center"/>
      <protection/>
    </xf>
    <xf numFmtId="164" fontId="10" fillId="3" borderId="0" xfId="25" applyFont="1" applyFill="1" applyAlignment="1">
      <alignment horizontal="left" vertical="center" wrapText="1"/>
      <protection/>
    </xf>
    <xf numFmtId="164" fontId="10" fillId="3" borderId="2" xfId="25" applyFont="1" applyFill="1" applyBorder="1" applyAlignment="1">
      <alignment vertical="center"/>
      <protection/>
    </xf>
    <xf numFmtId="164" fontId="12" fillId="3" borderId="0" xfId="25" applyFont="1" applyFill="1" applyBorder="1" applyAlignment="1">
      <alignment horizontal="left"/>
      <protection/>
    </xf>
    <xf numFmtId="164" fontId="0" fillId="3" borderId="2" xfId="25" applyFont="1" applyFill="1" applyBorder="1" applyAlignment="1">
      <alignment horizontal="left"/>
      <protection/>
    </xf>
    <xf numFmtId="164" fontId="12" fillId="0" borderId="0" xfId="25" applyFont="1" applyBorder="1" applyAlignment="1">
      <alignment horizontal="left" vertical="center"/>
      <protection/>
    </xf>
    <xf numFmtId="164" fontId="1" fillId="0" borderId="2" xfId="25" applyBorder="1">
      <alignment/>
      <protection/>
    </xf>
    <xf numFmtId="164" fontId="7" fillId="0" borderId="3" xfId="25" applyFont="1" applyBorder="1" applyAlignment="1">
      <alignment horizontal="left" vertical="center" wrapText="1"/>
      <protection/>
    </xf>
    <xf numFmtId="164" fontId="1" fillId="0" borderId="2" xfId="25" applyBorder="1" applyAlignment="1">
      <alignment vertical="center" wrapText="1"/>
      <protection/>
    </xf>
    <xf numFmtId="164" fontId="10" fillId="0" borderId="2" xfId="25" applyFont="1" applyFill="1" applyBorder="1" applyAlignment="1">
      <alignment horizontal="center" vertical="center" wrapText="1"/>
      <protection/>
    </xf>
    <xf numFmtId="164" fontId="7" fillId="0" borderId="2" xfId="25" applyFont="1" applyFill="1" applyBorder="1" applyAlignment="1">
      <alignment horizontal="center" vertical="center" wrapText="1"/>
      <protection/>
    </xf>
    <xf numFmtId="164" fontId="10" fillId="0" borderId="2" xfId="25" applyFont="1" applyFill="1" applyBorder="1" applyAlignment="1">
      <alignment horizontal="left" vertical="center" wrapText="1"/>
      <protection/>
    </xf>
    <xf numFmtId="164" fontId="1" fillId="3" borderId="2" xfId="25" applyFill="1" applyBorder="1" applyAlignment="1">
      <alignment horizontal="left" vertical="center" wrapText="1"/>
      <protection/>
    </xf>
    <xf numFmtId="164" fontId="7" fillId="0" borderId="4" xfId="25" applyFont="1" applyFill="1" applyBorder="1" applyAlignment="1">
      <alignment horizontal="left" vertical="center" wrapText="1"/>
      <protection/>
    </xf>
    <xf numFmtId="164" fontId="7" fillId="0" borderId="5" xfId="25" applyFont="1" applyFill="1" applyBorder="1" applyAlignment="1">
      <alignment horizontal="left" vertical="center" wrapText="1"/>
      <protection/>
    </xf>
    <xf numFmtId="164" fontId="0" fillId="0" borderId="2" xfId="25" applyFont="1" applyFill="1" applyBorder="1" applyAlignment="1">
      <alignment horizontal="center"/>
      <protection/>
    </xf>
    <xf numFmtId="164" fontId="10" fillId="0" borderId="3" xfId="25" applyFont="1" applyBorder="1" applyAlignment="1">
      <alignment horizontal="left"/>
      <protection/>
    </xf>
    <xf numFmtId="164" fontId="10" fillId="0" borderId="4" xfId="25" applyFont="1" applyBorder="1" applyAlignment="1">
      <alignment horizontal="left"/>
      <protection/>
    </xf>
    <xf numFmtId="164" fontId="10" fillId="0" borderId="5" xfId="25" applyFont="1" applyBorder="1" applyAlignment="1">
      <alignment horizontal="left"/>
      <protection/>
    </xf>
    <xf numFmtId="164" fontId="19" fillId="0" borderId="2" xfId="25" applyFont="1" applyBorder="1">
      <alignment/>
      <protection/>
    </xf>
    <xf numFmtId="164" fontId="7" fillId="0" borderId="0" xfId="25" applyFont="1" applyAlignment="1">
      <alignment horizontal="left"/>
      <protection/>
    </xf>
    <xf numFmtId="164" fontId="7" fillId="5" borderId="6" xfId="25" applyFont="1" applyFill="1" applyBorder="1" applyAlignment="1">
      <alignment horizontal="center" vertical="center" wrapText="1"/>
      <protection/>
    </xf>
    <xf numFmtId="164" fontId="7" fillId="5" borderId="7" xfId="25" applyFont="1" applyFill="1" applyBorder="1" applyAlignment="1">
      <alignment horizontal="center" vertical="center" wrapText="1"/>
      <protection/>
    </xf>
    <xf numFmtId="164" fontId="7" fillId="0" borderId="2" xfId="25" applyFont="1" applyFill="1" applyBorder="1" applyAlignment="1">
      <alignment horizontal="left"/>
      <protection/>
    </xf>
    <xf numFmtId="164" fontId="7" fillId="0" borderId="4" xfId="25" applyFont="1" applyFill="1" applyBorder="1" applyAlignment="1">
      <alignment horizontal="left"/>
      <protection/>
    </xf>
    <xf numFmtId="164" fontId="7" fillId="0" borderId="5" xfId="25" applyFont="1" applyFill="1" applyBorder="1" applyAlignment="1">
      <alignment horizontal="left"/>
      <protection/>
    </xf>
    <xf numFmtId="166" fontId="2" fillId="3" borderId="5" xfId="24" applyBorder="1">
      <alignment horizontal="right" vertical="center"/>
      <protection hidden="1"/>
    </xf>
    <xf numFmtId="164" fontId="1" fillId="0" borderId="2" xfId="25" applyBorder="1" applyAlignment="1">
      <alignment horizontal="left" vertical="center" wrapText="1"/>
      <protection/>
    </xf>
    <xf numFmtId="164" fontId="10" fillId="0" borderId="8" xfId="25" applyFont="1" applyFill="1" applyBorder="1" applyAlignment="1">
      <alignment horizontal="center" vertical="center"/>
      <protection/>
    </xf>
    <xf numFmtId="164" fontId="10" fillId="0" borderId="2" xfId="25" applyFont="1" applyFill="1" applyBorder="1">
      <alignment/>
      <protection/>
    </xf>
    <xf numFmtId="164" fontId="7" fillId="0" borderId="2" xfId="25" applyFont="1" applyFill="1" applyBorder="1" applyAlignment="1">
      <alignment horizontal="center" vertical="center"/>
      <protection/>
    </xf>
    <xf numFmtId="164" fontId="7" fillId="0" borderId="2" xfId="25" applyFont="1" applyFill="1" applyBorder="1" applyAlignment="1">
      <alignment horizontal="left" vertical="center" wrapText="1"/>
      <protection/>
    </xf>
    <xf numFmtId="164" fontId="10" fillId="0" borderId="2" xfId="25" applyFont="1" applyFill="1" applyBorder="1" applyAlignment="1">
      <alignment horizontal="left" vertical="center"/>
      <protection/>
    </xf>
    <xf numFmtId="164" fontId="7" fillId="0" borderId="2" xfId="25" applyFont="1" applyBorder="1" applyAlignment="1">
      <alignment horizontal="center" vertical="center" wrapText="1"/>
      <protection/>
    </xf>
    <xf numFmtId="164" fontId="10" fillId="0" borderId="2" xfId="25" applyFont="1" applyBorder="1" applyAlignment="1">
      <alignment horizontal="center" vertical="center" wrapText="1"/>
      <protection/>
    </xf>
    <xf numFmtId="164" fontId="10" fillId="0" borderId="2" xfId="25" applyFont="1" applyBorder="1" applyAlignment="1">
      <alignment horizontal="left" vertical="center" wrapText="1"/>
      <protection/>
    </xf>
    <xf numFmtId="164" fontId="10" fillId="0" borderId="6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wrapText="1"/>
      <protection/>
    </xf>
    <xf numFmtId="164" fontId="10" fillId="0" borderId="8" xfId="25" applyFont="1" applyBorder="1" applyAlignment="1">
      <alignment horizontal="left" vertical="center" wrapText="1"/>
      <protection/>
    </xf>
    <xf numFmtId="164" fontId="7" fillId="0" borderId="2" xfId="25" applyFont="1" applyBorder="1">
      <alignment/>
      <protection/>
    </xf>
    <xf numFmtId="164" fontId="7" fillId="0" borderId="0" xfId="25" applyFont="1">
      <alignment/>
      <protection/>
    </xf>
    <xf numFmtId="164" fontId="7" fillId="0" borderId="2" xfId="25" applyFont="1" applyBorder="1" applyAlignment="1">
      <alignment horizontal="center"/>
      <protection/>
    </xf>
    <xf numFmtId="164" fontId="12" fillId="0" borderId="0" xfId="25" applyFont="1" applyBorder="1" applyAlignment="1">
      <alignment horizontal="left" vertical="center" wrapText="1"/>
      <protection/>
    </xf>
    <xf numFmtId="164" fontId="11" fillId="3" borderId="2" xfId="20" applyNumberFormat="1" applyFont="1" applyFill="1" applyBorder="1" applyAlignment="1" applyProtection="1">
      <alignment horizontal="center" vertical="center" wrapText="1"/>
      <protection/>
    </xf>
    <xf numFmtId="164" fontId="7" fillId="3" borderId="3" xfId="25" applyFont="1" applyFill="1" applyBorder="1" applyAlignment="1">
      <alignment horizontal="left" wrapText="1"/>
      <protection/>
    </xf>
    <xf numFmtId="164" fontId="7" fillId="0" borderId="0" xfId="25" applyFont="1" applyAlignment="1">
      <alignment horizontal="center"/>
      <protection/>
    </xf>
    <xf numFmtId="164" fontId="10" fillId="0" borderId="2" xfId="25" applyFont="1" applyBorder="1" applyAlignment="1">
      <alignment vertical="center"/>
      <protection/>
    </xf>
    <xf numFmtId="164" fontId="10" fillId="0" borderId="0" xfId="25" applyFont="1" applyAlignment="1">
      <alignment vertical="center"/>
      <protection/>
    </xf>
    <xf numFmtId="164" fontId="10" fillId="3" borderId="4" xfId="25" applyFont="1" applyFill="1" applyBorder="1" applyAlignment="1">
      <alignment horizontal="left"/>
      <protection/>
    </xf>
    <xf numFmtId="164" fontId="10" fillId="3" borderId="5" xfId="25" applyFont="1" applyFill="1" applyBorder="1" applyAlignment="1">
      <alignment horizontal="left"/>
      <protection/>
    </xf>
    <xf numFmtId="164" fontId="10" fillId="3" borderId="6" xfId="25" applyFont="1" applyFill="1" applyBorder="1" applyAlignment="1">
      <alignment horizontal="left" vertical="center" wrapText="1"/>
      <protection/>
    </xf>
    <xf numFmtId="164" fontId="10" fillId="0" borderId="10" xfId="25" applyFont="1" applyBorder="1" applyAlignment="1">
      <alignment horizontal="left"/>
      <protection/>
    </xf>
    <xf numFmtId="169" fontId="10" fillId="3" borderId="5" xfId="25" applyNumberFormat="1" applyFont="1" applyFill="1" applyBorder="1" applyAlignment="1">
      <alignment vertical="center"/>
      <protection/>
    </xf>
    <xf numFmtId="169" fontId="10" fillId="3" borderId="2" xfId="25" applyNumberFormat="1" applyFont="1" applyFill="1" applyBorder="1" applyAlignment="1">
      <alignment vertical="center"/>
      <protection/>
    </xf>
    <xf numFmtId="164" fontId="7" fillId="3" borderId="0" xfId="25" applyFont="1" applyFill="1" applyBorder="1" applyAlignment="1">
      <alignment horizontal="left" vertical="center" wrapText="1"/>
      <protection/>
    </xf>
    <xf numFmtId="164" fontId="10" fillId="0" borderId="0" xfId="25" applyFont="1" applyAlignment="1">
      <alignment horizontal="left" wrapText="1"/>
      <protection/>
    </xf>
    <xf numFmtId="164" fontId="7" fillId="5" borderId="2" xfId="25" applyFont="1" applyFill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3" xfId="22"/>
    <cellStyle name="Примечание 2" xfId="23"/>
    <cellStyle name="рубли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15</xdr:row>
      <xdr:rowOff>85725</xdr:rowOff>
    </xdr:from>
    <xdr:to>
      <xdr:col>0</xdr:col>
      <xdr:colOff>647700</xdr:colOff>
      <xdr:row>17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771775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533400</xdr:rowOff>
    </xdr:from>
    <xdr:to>
      <xdr:col>0</xdr:col>
      <xdr:colOff>304800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3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533400</xdr:rowOff>
    </xdr:from>
    <xdr:to>
      <xdr:col>0</xdr:col>
      <xdr:colOff>304800</xdr:colOff>
      <xdr:row>2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3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ucoecom.danfoss.com/DOL/index.htm" TargetMode="External" /><Relationship Id="rId2" Type="http://schemas.openxmlformats.org/officeDocument/2006/relationships/hyperlink" Target="http://rucoecom.danfoss.com/DOL/index.htm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1" customWidth="1"/>
    <col min="2" max="2" width="14.57421875" style="1" customWidth="1"/>
    <col min="3" max="3" width="0" style="1" hidden="1" customWidth="1"/>
    <col min="4" max="5" width="8.7109375" style="1" customWidth="1"/>
    <col min="6" max="6" width="9.7109375" style="1" customWidth="1"/>
    <col min="7" max="7" width="10.00390625" style="1" customWidth="1"/>
    <col min="8" max="8" width="13.140625" style="1" customWidth="1"/>
    <col min="9" max="9" width="14.7109375" style="1" customWidth="1"/>
    <col min="10" max="10" width="12.57421875" style="1" customWidth="1"/>
    <col min="11" max="11" width="12.140625" style="1" customWidth="1"/>
    <col min="12" max="13" width="0" style="1" hidden="1" customWidth="1"/>
    <col min="14" max="14" width="3.57421875" style="1" customWidth="1"/>
    <col min="15" max="16384" width="8.7109375" style="1" customWidth="1"/>
  </cols>
  <sheetData>
    <row r="1" spans="1:15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3" ht="46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1:15" ht="15" customHeight="1">
      <c r="A4" s="7" t="s">
        <v>3</v>
      </c>
      <c r="B4" s="7" t="s">
        <v>4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 t="s">
        <v>12</v>
      </c>
      <c r="M4" s="7"/>
      <c r="N4" s="8"/>
      <c r="O4" s="3"/>
    </row>
    <row r="5" spans="1:15" ht="31.5" customHeight="1">
      <c r="A5" s="7"/>
      <c r="B5" s="7"/>
      <c r="C5" s="7"/>
      <c r="D5" s="7"/>
      <c r="E5" s="7"/>
      <c r="F5" s="7"/>
      <c r="G5" s="7"/>
      <c r="H5" s="7"/>
      <c r="I5" s="7"/>
      <c r="J5" s="7" t="s">
        <v>13</v>
      </c>
      <c r="K5" s="7" t="s">
        <v>14</v>
      </c>
      <c r="L5" s="7" t="s">
        <v>13</v>
      </c>
      <c r="M5" s="7" t="s">
        <v>14</v>
      </c>
      <c r="N5" s="8"/>
      <c r="O5" s="3"/>
    </row>
    <row r="6" spans="1:15" ht="42" customHeight="1">
      <c r="A6" s="9" t="s">
        <v>15</v>
      </c>
      <c r="B6" s="9"/>
      <c r="C6" s="9"/>
      <c r="D6" s="9"/>
      <c r="E6" s="9"/>
      <c r="F6" s="9"/>
      <c r="G6" s="9"/>
      <c r="H6" s="9"/>
      <c r="I6" s="9"/>
      <c r="J6" s="10"/>
      <c r="K6" s="10"/>
      <c r="L6" s="10"/>
      <c r="M6" s="11"/>
      <c r="N6" s="12"/>
      <c r="O6" s="3"/>
    </row>
    <row r="7" spans="1:20" ht="12.75">
      <c r="A7" s="13"/>
      <c r="B7" s="14" t="str">
        <f>HYPERLINK("http://rucoecom.danfoss.com/online/index.html?cartCodes="&amp;C7,C7)</f>
        <v>065B2388</v>
      </c>
      <c r="C7" s="15" t="s">
        <v>16</v>
      </c>
      <c r="D7" s="13" t="s">
        <v>17</v>
      </c>
      <c r="E7" s="13">
        <v>15</v>
      </c>
      <c r="F7" s="13">
        <v>4</v>
      </c>
      <c r="G7" s="16">
        <v>200</v>
      </c>
      <c r="H7" s="13">
        <v>1</v>
      </c>
      <c r="I7" s="13" t="s">
        <v>18</v>
      </c>
      <c r="J7" s="17">
        <v>677.78</v>
      </c>
      <c r="K7" s="17">
        <v>799.78</v>
      </c>
      <c r="L7" s="18">
        <f>J7*курс!$A$1</f>
        <v>41344.58</v>
      </c>
      <c r="M7" s="18">
        <f>L7*1.18</f>
        <v>48786.6044</v>
      </c>
      <c r="N7" s="19">
        <v>1</v>
      </c>
      <c r="O7" s="3"/>
      <c r="P7" s="20"/>
      <c r="Q7" s="20"/>
      <c r="S7" s="21"/>
      <c r="T7" s="21"/>
    </row>
    <row r="8" spans="1:20" ht="12.75">
      <c r="A8" s="13"/>
      <c r="B8" s="14" t="str">
        <f>HYPERLINK("http://rucoecom.danfoss.com/online/index.html?cartCodes="&amp;C8,C8)</f>
        <v>065B2389</v>
      </c>
      <c r="C8" s="15" t="s">
        <v>19</v>
      </c>
      <c r="D8" s="13" t="s">
        <v>17</v>
      </c>
      <c r="E8" s="13">
        <v>20</v>
      </c>
      <c r="F8" s="13">
        <v>6.3</v>
      </c>
      <c r="G8" s="16"/>
      <c r="H8" s="13">
        <v>1</v>
      </c>
      <c r="I8" s="13" t="s">
        <v>18</v>
      </c>
      <c r="J8" s="17">
        <v>740.77</v>
      </c>
      <c r="K8" s="17">
        <v>874.11</v>
      </c>
      <c r="L8" s="18">
        <f>J8*курс!$A$1</f>
        <v>45186.97</v>
      </c>
      <c r="M8" s="18">
        <f>L8*1.18</f>
        <v>53320.624599999996</v>
      </c>
      <c r="N8" s="19">
        <v>1</v>
      </c>
      <c r="O8" s="3"/>
      <c r="P8" s="20"/>
      <c r="Q8" s="20"/>
      <c r="S8" s="21"/>
      <c r="T8" s="21"/>
    </row>
    <row r="9" spans="1:20" ht="12.75">
      <c r="A9" s="13"/>
      <c r="B9" s="14" t="str">
        <f>HYPERLINK("http://rucoecom.danfoss.com/online/index.html?cartCodes="&amp;C9,C9)</f>
        <v>065B2390</v>
      </c>
      <c r="C9" s="15" t="s">
        <v>20</v>
      </c>
      <c r="D9" s="13" t="s">
        <v>17</v>
      </c>
      <c r="E9" s="13">
        <v>25</v>
      </c>
      <c r="F9" s="13">
        <v>8</v>
      </c>
      <c r="G9" s="16"/>
      <c r="H9" s="13">
        <v>1</v>
      </c>
      <c r="I9" s="13" t="s">
        <v>18</v>
      </c>
      <c r="J9" s="17">
        <v>778.24</v>
      </c>
      <c r="K9" s="17">
        <v>918.32</v>
      </c>
      <c r="L9" s="18">
        <f>J9*курс!$A$1</f>
        <v>47472.64</v>
      </c>
      <c r="M9" s="18">
        <f>L9*1.18</f>
        <v>56017.7152</v>
      </c>
      <c r="N9" s="19">
        <v>1</v>
      </c>
      <c r="O9" s="3"/>
      <c r="P9" s="20"/>
      <c r="Q9" s="20"/>
      <c r="S9" s="21"/>
      <c r="T9" s="21"/>
    </row>
    <row r="10" spans="1:20" ht="12.75">
      <c r="A10" s="13"/>
      <c r="B10" s="14" t="str">
        <f>HYPERLINK("http://rucoecom.danfoss.com/online/index.html?cartCodes="&amp;C10,C10)</f>
        <v>065B2391</v>
      </c>
      <c r="C10" s="15" t="s">
        <v>21</v>
      </c>
      <c r="D10" s="13" t="s">
        <v>17</v>
      </c>
      <c r="E10" s="13">
        <v>32</v>
      </c>
      <c r="F10" s="13">
        <v>16</v>
      </c>
      <c r="G10" s="16"/>
      <c r="H10" s="13">
        <v>1</v>
      </c>
      <c r="I10" s="13" t="s">
        <v>18</v>
      </c>
      <c r="J10" s="17">
        <v>890.72</v>
      </c>
      <c r="K10" s="17">
        <v>1051.05</v>
      </c>
      <c r="L10" s="18">
        <f>J10*курс!$A$1</f>
        <v>54333.92</v>
      </c>
      <c r="M10" s="18">
        <f>L10*1.18</f>
        <v>64114.02559999999</v>
      </c>
      <c r="N10" s="19">
        <v>1</v>
      </c>
      <c r="O10" s="3"/>
      <c r="P10" s="20"/>
      <c r="Q10" s="20"/>
      <c r="S10" s="21"/>
      <c r="T10" s="21"/>
    </row>
    <row r="11" spans="1:20" ht="12.75">
      <c r="A11" s="13"/>
      <c r="B11" s="14" t="str">
        <f>HYPERLINK("http://rucoecom.danfoss.com/online/index.html?cartCodes="&amp;C11,C11)</f>
        <v>065B2392</v>
      </c>
      <c r="C11" s="15" t="s">
        <v>22</v>
      </c>
      <c r="D11" s="13" t="s">
        <v>17</v>
      </c>
      <c r="E11" s="13">
        <v>40</v>
      </c>
      <c r="F11" s="13">
        <v>20</v>
      </c>
      <c r="G11" s="16"/>
      <c r="H11" s="13">
        <v>1</v>
      </c>
      <c r="I11" s="13" t="s">
        <v>18</v>
      </c>
      <c r="J11" s="17">
        <v>1007.68</v>
      </c>
      <c r="K11" s="17">
        <v>1189.06</v>
      </c>
      <c r="L11" s="18">
        <f>J11*курс!$A$1</f>
        <v>61468.479999999996</v>
      </c>
      <c r="M11" s="18">
        <f>L11*1.18</f>
        <v>72532.80639999999</v>
      </c>
      <c r="N11" s="19">
        <v>1</v>
      </c>
      <c r="O11" s="3"/>
      <c r="P11" s="20"/>
      <c r="Q11" s="20"/>
      <c r="S11" s="21"/>
      <c r="T11" s="21"/>
    </row>
    <row r="12" spans="1:20" ht="12.75">
      <c r="A12" s="13"/>
      <c r="B12" s="14" t="str">
        <f>HYPERLINK("http://rucoecom.danfoss.com/online/index.html?cartCodes="&amp;C12,C12)</f>
        <v>065B2393</v>
      </c>
      <c r="C12" s="15" t="s">
        <v>23</v>
      </c>
      <c r="D12" s="13" t="s">
        <v>17</v>
      </c>
      <c r="E12" s="13">
        <v>50</v>
      </c>
      <c r="F12" s="13">
        <v>32</v>
      </c>
      <c r="G12" s="16"/>
      <c r="H12" s="13">
        <v>1</v>
      </c>
      <c r="I12" s="13" t="s">
        <v>18</v>
      </c>
      <c r="J12" s="17">
        <v>1199.59</v>
      </c>
      <c r="K12" s="17">
        <v>1415.52</v>
      </c>
      <c r="L12" s="18">
        <f>J12*курс!$A$1</f>
        <v>73174.98999999999</v>
      </c>
      <c r="M12" s="18">
        <f>L12*1.18</f>
        <v>86346.48819999998</v>
      </c>
      <c r="N12" s="19">
        <v>1</v>
      </c>
      <c r="O12" s="3"/>
      <c r="P12" s="20"/>
      <c r="Q12" s="20"/>
      <c r="S12" s="21"/>
      <c r="T12" s="21"/>
    </row>
    <row r="13" spans="1:20" ht="12.75">
      <c r="A13" s="13"/>
      <c r="B13" s="14" t="str">
        <f>HYPERLINK("http://rucoecom.danfoss.com/online/index.html?cartCodes="&amp;C13,C13)</f>
        <v>065B2394</v>
      </c>
      <c r="C13" s="15" t="s">
        <v>24</v>
      </c>
      <c r="D13" s="13" t="s">
        <v>17</v>
      </c>
      <c r="E13" s="13">
        <v>65</v>
      </c>
      <c r="F13" s="13">
        <v>50</v>
      </c>
      <c r="G13" s="16"/>
      <c r="H13" s="13">
        <v>1</v>
      </c>
      <c r="I13" s="13" t="s">
        <v>18</v>
      </c>
      <c r="J13" s="17">
        <v>1704.93</v>
      </c>
      <c r="K13" s="17">
        <v>2011.82</v>
      </c>
      <c r="L13" s="18">
        <f>J13*курс!$A$1</f>
        <v>104000.73000000001</v>
      </c>
      <c r="M13" s="18">
        <f>L13*1.18</f>
        <v>122720.86140000001</v>
      </c>
      <c r="N13" s="19">
        <v>1</v>
      </c>
      <c r="O13" s="3"/>
      <c r="P13" s="20"/>
      <c r="Q13" s="20"/>
      <c r="S13" s="21"/>
      <c r="T13" s="21"/>
    </row>
    <row r="14" spans="1:20" ht="12.75">
      <c r="A14" s="13"/>
      <c r="B14" s="14" t="str">
        <f>HYPERLINK("http://rucoecom.danfoss.com/online/index.html?cartCodes="&amp;C14,C14)</f>
        <v>065B2395</v>
      </c>
      <c r="C14" s="15" t="s">
        <v>25</v>
      </c>
      <c r="D14" s="13" t="s">
        <v>17</v>
      </c>
      <c r="E14" s="13">
        <v>80</v>
      </c>
      <c r="F14" s="13">
        <v>80</v>
      </c>
      <c r="G14" s="16"/>
      <c r="H14" s="13">
        <v>1</v>
      </c>
      <c r="I14" s="13" t="s">
        <v>18</v>
      </c>
      <c r="J14" s="17">
        <v>1788.91</v>
      </c>
      <c r="K14" s="17">
        <v>2110.91</v>
      </c>
      <c r="L14" s="18">
        <f>J14*курс!$A$1</f>
        <v>109123.51000000001</v>
      </c>
      <c r="M14" s="18">
        <f>L14*1.18</f>
        <v>128765.7418</v>
      </c>
      <c r="N14" s="19">
        <v>1</v>
      </c>
      <c r="O14" s="3"/>
      <c r="P14" s="20"/>
      <c r="Q14" s="20"/>
      <c r="S14" s="21"/>
      <c r="T14" s="21"/>
    </row>
    <row r="15" spans="1:20" ht="12.75">
      <c r="A15" s="13"/>
      <c r="B15" s="14" t="str">
        <f>HYPERLINK("http://rucoecom.danfoss.com/online/index.html?cartCodes="&amp;C15,C15)</f>
        <v>065B2396</v>
      </c>
      <c r="C15" s="15" t="s">
        <v>26</v>
      </c>
      <c r="D15" s="13" t="s">
        <v>17</v>
      </c>
      <c r="E15" s="13">
        <v>100</v>
      </c>
      <c r="F15" s="13">
        <v>125</v>
      </c>
      <c r="G15" s="16"/>
      <c r="H15" s="13">
        <v>1</v>
      </c>
      <c r="I15" s="13" t="s">
        <v>18</v>
      </c>
      <c r="J15" s="17">
        <v>2648.1</v>
      </c>
      <c r="K15" s="17">
        <v>3124.76</v>
      </c>
      <c r="L15" s="18">
        <f>J15*курс!$A$1</f>
        <v>161534.1</v>
      </c>
      <c r="M15" s="18">
        <f>L15*1.18</f>
        <v>190610.23799999998</v>
      </c>
      <c r="N15" s="19">
        <v>1</v>
      </c>
      <c r="O15" s="3"/>
      <c r="P15" s="20"/>
      <c r="Q15" s="20"/>
      <c r="S15" s="21"/>
      <c r="T15" s="21"/>
    </row>
    <row r="16" spans="1:20" ht="12.75">
      <c r="A16" s="13"/>
      <c r="B16" s="14" t="str">
        <f>HYPERLINK("http://rucoecom.danfoss.com/online/index.html?cartCodes="&amp;C16,C16)</f>
        <v>065B2397</v>
      </c>
      <c r="C16" s="15" t="s">
        <v>27</v>
      </c>
      <c r="D16" s="13" t="s">
        <v>17</v>
      </c>
      <c r="E16" s="13">
        <v>125</v>
      </c>
      <c r="F16" s="13">
        <v>160</v>
      </c>
      <c r="G16" s="16"/>
      <c r="H16" s="13">
        <v>1</v>
      </c>
      <c r="I16" s="13" t="s">
        <v>18</v>
      </c>
      <c r="J16" s="17">
        <v>4281.08</v>
      </c>
      <c r="K16" s="17">
        <v>5051.67</v>
      </c>
      <c r="L16" s="18">
        <f>J16*курс!$A$1</f>
        <v>261145.88</v>
      </c>
      <c r="M16" s="18">
        <f>L16*1.18</f>
        <v>308152.1384</v>
      </c>
      <c r="N16" s="19">
        <v>1</v>
      </c>
      <c r="O16" s="3"/>
      <c r="P16" s="20"/>
      <c r="Q16" s="20"/>
      <c r="S16" s="21"/>
      <c r="T16" s="21"/>
    </row>
    <row r="17" spans="1:20" ht="12.75">
      <c r="A17" s="13"/>
      <c r="B17" s="14" t="str">
        <f>HYPERLINK("http://rucoecom.danfoss.com/online/index.html?cartCodes="&amp;C17,C17)</f>
        <v>065B2398</v>
      </c>
      <c r="C17" s="15" t="s">
        <v>28</v>
      </c>
      <c r="D17" s="13" t="s">
        <v>17</v>
      </c>
      <c r="E17" s="13">
        <v>150</v>
      </c>
      <c r="F17" s="13">
        <v>280</v>
      </c>
      <c r="G17" s="16">
        <v>140</v>
      </c>
      <c r="H17" s="13">
        <v>1</v>
      </c>
      <c r="I17" s="13" t="s">
        <v>18</v>
      </c>
      <c r="J17" s="17">
        <v>7645.93</v>
      </c>
      <c r="K17" s="17">
        <v>9022.2</v>
      </c>
      <c r="L17" s="18">
        <f>J17*курс!$A$1</f>
        <v>466401.73000000004</v>
      </c>
      <c r="M17" s="18">
        <f>L17*1.18</f>
        <v>550354.0414</v>
      </c>
      <c r="N17" s="19">
        <v>1</v>
      </c>
      <c r="O17" s="3"/>
      <c r="P17" s="20"/>
      <c r="Q17" s="20"/>
      <c r="S17" s="21"/>
      <c r="T17" s="21"/>
    </row>
    <row r="18" spans="1:20" ht="12.75">
      <c r="A18" s="13"/>
      <c r="B18" s="14" t="str">
        <f>HYPERLINK("http://rucoecom.danfoss.com/online/index.html?cartCodes="&amp;C18,C18)</f>
        <v>065B2399</v>
      </c>
      <c r="C18" s="15" t="s">
        <v>29</v>
      </c>
      <c r="D18" s="13" t="s">
        <v>17</v>
      </c>
      <c r="E18" s="13">
        <v>200</v>
      </c>
      <c r="F18" s="13">
        <v>320</v>
      </c>
      <c r="G18" s="16"/>
      <c r="H18" s="13">
        <v>1</v>
      </c>
      <c r="I18" s="13" t="s">
        <v>18</v>
      </c>
      <c r="J18" s="17">
        <v>12736.72</v>
      </c>
      <c r="K18" s="17">
        <v>15029.33</v>
      </c>
      <c r="L18" s="18">
        <f>J18*курс!$A$1</f>
        <v>776939.9199999999</v>
      </c>
      <c r="M18" s="18">
        <f>L18*1.18</f>
        <v>916789.1055999999</v>
      </c>
      <c r="N18" s="19">
        <v>2</v>
      </c>
      <c r="O18" s="3"/>
      <c r="P18" s="20"/>
      <c r="Q18" s="20"/>
      <c r="S18" s="21"/>
      <c r="T18" s="21"/>
    </row>
    <row r="19" spans="1:20" ht="12.75">
      <c r="A19" s="13"/>
      <c r="B19" s="14" t="str">
        <f>HYPERLINK("http://rucoecom.danfoss.com/online/index.html?cartCodes="&amp;C19,C19)</f>
        <v>065B2400</v>
      </c>
      <c r="C19" s="15" t="s">
        <v>30</v>
      </c>
      <c r="D19" s="13" t="s">
        <v>17</v>
      </c>
      <c r="E19" s="13">
        <v>250</v>
      </c>
      <c r="F19" s="13">
        <v>400</v>
      </c>
      <c r="G19" s="16"/>
      <c r="H19" s="13">
        <v>1</v>
      </c>
      <c r="I19" s="13" t="s">
        <v>18</v>
      </c>
      <c r="J19" s="17">
        <v>16642.93</v>
      </c>
      <c r="K19" s="17">
        <v>19638.66</v>
      </c>
      <c r="L19" s="18">
        <f>J19*курс!$A$1</f>
        <v>1015218.73</v>
      </c>
      <c r="M19" s="18">
        <f>L19*1.18</f>
        <v>1197958.1013999998</v>
      </c>
      <c r="N19" s="19">
        <v>2</v>
      </c>
      <c r="O19" s="3"/>
      <c r="P19" s="20"/>
      <c r="Q19" s="20"/>
      <c r="S19" s="21"/>
      <c r="T19" s="21"/>
    </row>
    <row r="20" spans="1:20" ht="14.25" customHeight="1">
      <c r="A20" s="13"/>
      <c r="B20" s="14" t="str">
        <f>HYPERLINK("http://rucoecom.danfoss.com/online/index.html?cartCodes="&amp;C20,C20)</f>
        <v>065B2424</v>
      </c>
      <c r="C20" s="15" t="s">
        <v>31</v>
      </c>
      <c r="D20" s="13" t="s">
        <v>17</v>
      </c>
      <c r="E20" s="13">
        <v>150</v>
      </c>
      <c r="F20" s="13">
        <v>280</v>
      </c>
      <c r="G20" s="16">
        <v>200</v>
      </c>
      <c r="H20" s="13">
        <v>1</v>
      </c>
      <c r="I20" s="13" t="s">
        <v>18</v>
      </c>
      <c r="J20" s="17">
        <v>10820.45</v>
      </c>
      <c r="K20" s="17">
        <v>12768.13</v>
      </c>
      <c r="L20" s="18">
        <f>J20*курс!$A$1</f>
        <v>660047.4500000001</v>
      </c>
      <c r="M20" s="18">
        <f>L20*1.18</f>
        <v>778855.991</v>
      </c>
      <c r="N20" s="19">
        <v>3</v>
      </c>
      <c r="O20" s="3"/>
      <c r="P20" s="20"/>
      <c r="Q20" s="20"/>
      <c r="S20" s="21"/>
      <c r="T20" s="21"/>
    </row>
    <row r="21" spans="1:20" ht="12.75">
      <c r="A21" s="13"/>
      <c r="B21" s="14" t="str">
        <f>HYPERLINK("http://rucoecom.danfoss.com/online/index.html?cartCodes="&amp;C21,C21)</f>
        <v>065B2425</v>
      </c>
      <c r="C21" s="15" t="s">
        <v>32</v>
      </c>
      <c r="D21" s="13" t="s">
        <v>17</v>
      </c>
      <c r="E21" s="13">
        <v>200</v>
      </c>
      <c r="F21" s="13">
        <v>320</v>
      </c>
      <c r="G21" s="16"/>
      <c r="H21" s="13">
        <v>1</v>
      </c>
      <c r="I21" s="13" t="s">
        <v>18</v>
      </c>
      <c r="J21" s="17">
        <v>14921.9</v>
      </c>
      <c r="K21" s="17">
        <v>17607.84</v>
      </c>
      <c r="L21" s="18">
        <f>J21*курс!$A$1</f>
        <v>910235.9</v>
      </c>
      <c r="M21" s="18">
        <f>L21*1.18</f>
        <v>1074078.362</v>
      </c>
      <c r="N21" s="19">
        <v>3</v>
      </c>
      <c r="O21" s="3"/>
      <c r="P21" s="20"/>
      <c r="Q21" s="20"/>
      <c r="S21" s="21"/>
      <c r="T21" s="21"/>
    </row>
    <row r="22" spans="1:20" ht="12.75">
      <c r="A22" s="13"/>
      <c r="B22" s="14" t="str">
        <f>HYPERLINK("http://rucoecom.danfoss.com/online/index.html?cartCodes="&amp;C22,C22)</f>
        <v>065B2426</v>
      </c>
      <c r="C22" s="15" t="s">
        <v>33</v>
      </c>
      <c r="D22" s="13" t="s">
        <v>17</v>
      </c>
      <c r="E22" s="13">
        <v>250</v>
      </c>
      <c r="F22" s="13">
        <v>400</v>
      </c>
      <c r="G22" s="16"/>
      <c r="H22" s="13">
        <v>1</v>
      </c>
      <c r="I22" s="13" t="s">
        <v>18</v>
      </c>
      <c r="J22" s="17">
        <v>19323.32</v>
      </c>
      <c r="K22" s="17">
        <v>22801.52</v>
      </c>
      <c r="L22" s="18">
        <f>J22*курс!$A$1</f>
        <v>1178722.52</v>
      </c>
      <c r="M22" s="18">
        <f>L22*1.18</f>
        <v>1390892.5736</v>
      </c>
      <c r="N22" s="19">
        <v>3</v>
      </c>
      <c r="O22" s="3"/>
      <c r="P22" s="20"/>
      <c r="Q22" s="20"/>
      <c r="S22" s="21"/>
      <c r="T22" s="21"/>
    </row>
    <row r="23" spans="1:15" ht="41.25" customHeight="1">
      <c r="A23" s="9" t="s">
        <v>34</v>
      </c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1"/>
      <c r="N23" s="19"/>
      <c r="O23" s="3"/>
    </row>
    <row r="24" spans="1:15" ht="12.75">
      <c r="A24" s="13"/>
      <c r="B24" s="14" t="str">
        <f>HYPERLINK("http://rucoecom.danfoss.com/online/index.html?cartCodes="&amp;C24,C24)</f>
        <v>065B2401</v>
      </c>
      <c r="C24" s="15" t="s">
        <v>35</v>
      </c>
      <c r="D24" s="13" t="s">
        <v>17</v>
      </c>
      <c r="E24" s="13">
        <v>15</v>
      </c>
      <c r="F24" s="13">
        <v>4</v>
      </c>
      <c r="G24" s="16">
        <v>200</v>
      </c>
      <c r="H24" s="13">
        <v>1</v>
      </c>
      <c r="I24" s="13" t="s">
        <v>18</v>
      </c>
      <c r="J24" s="17">
        <v>1049.65</v>
      </c>
      <c r="K24" s="17">
        <v>1238.59</v>
      </c>
      <c r="L24" s="18">
        <f>J24*курс!$A$1</f>
        <v>64028.65000000001</v>
      </c>
      <c r="M24" s="18">
        <f>L24*1.18</f>
        <v>75553.807</v>
      </c>
      <c r="N24" s="19">
        <v>2</v>
      </c>
      <c r="O24" s="3"/>
    </row>
    <row r="25" spans="1:15" ht="12.75">
      <c r="A25" s="13"/>
      <c r="B25" s="14" t="str">
        <f>HYPERLINK("http://rucoecom.danfoss.com/online/index.html?cartCodes="&amp;C25,C25)</f>
        <v>065B2402</v>
      </c>
      <c r="C25" s="15" t="s">
        <v>36</v>
      </c>
      <c r="D25" s="13" t="s">
        <v>17</v>
      </c>
      <c r="E25" s="13">
        <v>20</v>
      </c>
      <c r="F25" s="13">
        <v>6.3</v>
      </c>
      <c r="G25" s="16"/>
      <c r="H25" s="13">
        <v>1</v>
      </c>
      <c r="I25" s="13" t="s">
        <v>18</v>
      </c>
      <c r="J25" s="17">
        <v>1145.62</v>
      </c>
      <c r="K25" s="17">
        <v>1351.83</v>
      </c>
      <c r="L25" s="18">
        <f>J25*курс!$A$1</f>
        <v>69882.81999999999</v>
      </c>
      <c r="M25" s="18">
        <f>L25*1.18</f>
        <v>82461.72759999998</v>
      </c>
      <c r="N25" s="19">
        <v>2</v>
      </c>
      <c r="O25" s="3"/>
    </row>
    <row r="26" spans="1:16" ht="12.75">
      <c r="A26" s="13"/>
      <c r="B26" s="14" t="str">
        <f>HYPERLINK("http://rucoecom.danfoss.com/online/index.html?cartCodes="&amp;C26,C26)</f>
        <v>065B2403</v>
      </c>
      <c r="C26" s="15" t="s">
        <v>37</v>
      </c>
      <c r="D26" s="13" t="s">
        <v>17</v>
      </c>
      <c r="E26" s="13">
        <v>25</v>
      </c>
      <c r="F26" s="13">
        <v>8</v>
      </c>
      <c r="G26" s="16"/>
      <c r="H26" s="13">
        <v>1</v>
      </c>
      <c r="I26" s="13" t="s">
        <v>18</v>
      </c>
      <c r="J26" s="17">
        <v>1234.1</v>
      </c>
      <c r="K26" s="17">
        <v>1456.24</v>
      </c>
      <c r="L26" s="18">
        <f>J26*курс!$A$1</f>
        <v>75280.09999999999</v>
      </c>
      <c r="M26" s="18">
        <f>L26*1.18</f>
        <v>88830.51799999998</v>
      </c>
      <c r="N26" s="19">
        <v>2</v>
      </c>
      <c r="O26" s="3"/>
      <c r="P26" s="3"/>
    </row>
    <row r="27" spans="1:15" ht="12.75">
      <c r="A27" s="13"/>
      <c r="B27" s="14" t="str">
        <f>HYPERLINK("http://rucoecom.danfoss.com/online/index.html?cartCodes="&amp;C27,C27)</f>
        <v>065B2404</v>
      </c>
      <c r="C27" s="15" t="s">
        <v>38</v>
      </c>
      <c r="D27" s="13" t="s">
        <v>17</v>
      </c>
      <c r="E27" s="13">
        <v>32</v>
      </c>
      <c r="F27" s="13">
        <v>16</v>
      </c>
      <c r="G27" s="16"/>
      <c r="H27" s="13">
        <v>1</v>
      </c>
      <c r="I27" s="13" t="s">
        <v>18</v>
      </c>
      <c r="J27" s="17">
        <v>1418.53</v>
      </c>
      <c r="K27" s="17">
        <v>1673.87</v>
      </c>
      <c r="L27" s="18">
        <f>J27*курс!$A$1</f>
        <v>86530.33</v>
      </c>
      <c r="M27" s="18">
        <f>L27*1.18</f>
        <v>102105.7894</v>
      </c>
      <c r="N27" s="19">
        <v>2</v>
      </c>
      <c r="O27" s="3"/>
    </row>
    <row r="28" spans="1:15" ht="12.75">
      <c r="A28" s="13"/>
      <c r="B28" s="14" t="str">
        <f>HYPERLINK("http://rucoecom.danfoss.com/online/index.html?cartCodes="&amp;C28,C28)</f>
        <v>065B2405</v>
      </c>
      <c r="C28" s="15" t="s">
        <v>39</v>
      </c>
      <c r="D28" s="13" t="s">
        <v>17</v>
      </c>
      <c r="E28" s="13">
        <v>40</v>
      </c>
      <c r="F28" s="13">
        <v>20</v>
      </c>
      <c r="G28" s="16"/>
      <c r="H28" s="13">
        <v>1</v>
      </c>
      <c r="I28" s="13" t="s">
        <v>18</v>
      </c>
      <c r="J28" s="17">
        <v>1511.09</v>
      </c>
      <c r="K28" s="17">
        <v>1783.09</v>
      </c>
      <c r="L28" s="18">
        <f>J28*курс!$A$1</f>
        <v>92176.48999999999</v>
      </c>
      <c r="M28" s="18">
        <f>L28*1.18</f>
        <v>108768.25819999998</v>
      </c>
      <c r="N28" s="19">
        <v>1</v>
      </c>
      <c r="O28" s="3"/>
    </row>
    <row r="29" spans="1:15" ht="12.75">
      <c r="A29" s="13"/>
      <c r="B29" s="14" t="str">
        <f>HYPERLINK("http://rucoecom.danfoss.com/online/index.html?cartCodes="&amp;C29,C29)</f>
        <v>065B2406</v>
      </c>
      <c r="C29" s="15" t="s">
        <v>40</v>
      </c>
      <c r="D29" s="13" t="s">
        <v>17</v>
      </c>
      <c r="E29" s="13">
        <v>50</v>
      </c>
      <c r="F29" s="13">
        <v>32</v>
      </c>
      <c r="G29" s="16"/>
      <c r="H29" s="13">
        <v>1</v>
      </c>
      <c r="I29" s="13" t="s">
        <v>18</v>
      </c>
      <c r="J29" s="17">
        <v>1698.94</v>
      </c>
      <c r="K29" s="17">
        <v>2004.75</v>
      </c>
      <c r="L29" s="18">
        <f>J29*курс!$A$1</f>
        <v>103635.34</v>
      </c>
      <c r="M29" s="18">
        <f>L29*1.18</f>
        <v>122289.7012</v>
      </c>
      <c r="N29" s="19">
        <v>1</v>
      </c>
      <c r="O29" s="3"/>
    </row>
    <row r="30" spans="1:15" ht="12.75">
      <c r="A30" s="13"/>
      <c r="B30" s="14" t="str">
        <f>HYPERLINK("http://rucoecom.danfoss.com/online/index.html?cartCodes="&amp;C30,C30)</f>
        <v>065B2407</v>
      </c>
      <c r="C30" s="15" t="s">
        <v>41</v>
      </c>
      <c r="D30" s="13" t="s">
        <v>17</v>
      </c>
      <c r="E30" s="13">
        <v>65</v>
      </c>
      <c r="F30" s="13">
        <v>50</v>
      </c>
      <c r="G30" s="16"/>
      <c r="H30" s="13">
        <v>1</v>
      </c>
      <c r="I30" s="13" t="s">
        <v>18</v>
      </c>
      <c r="J30" s="17">
        <v>2151.78</v>
      </c>
      <c r="K30" s="17">
        <v>2539.1</v>
      </c>
      <c r="L30" s="18">
        <f>J30*курс!$A$1</f>
        <v>131258.58000000002</v>
      </c>
      <c r="M30" s="18">
        <f>L30*1.18</f>
        <v>154885.1244</v>
      </c>
      <c r="N30" s="19">
        <v>1</v>
      </c>
      <c r="O30" s="3"/>
    </row>
    <row r="31" spans="1:15" ht="12.75">
      <c r="A31" s="13"/>
      <c r="B31" s="14" t="str">
        <f>HYPERLINK("http://rucoecom.danfoss.com/online/index.html?cartCodes="&amp;C31,C31)</f>
        <v>065B2408</v>
      </c>
      <c r="C31" s="15" t="s">
        <v>42</v>
      </c>
      <c r="D31" s="13" t="s">
        <v>17</v>
      </c>
      <c r="E31" s="13">
        <v>80</v>
      </c>
      <c r="F31" s="13">
        <v>80</v>
      </c>
      <c r="G31" s="16"/>
      <c r="H31" s="13">
        <v>1</v>
      </c>
      <c r="I31" s="13" t="s">
        <v>18</v>
      </c>
      <c r="J31" s="17">
        <v>3115.94</v>
      </c>
      <c r="K31" s="17">
        <v>3676.81</v>
      </c>
      <c r="L31" s="18">
        <f>J31*курс!$A$1</f>
        <v>190072.34</v>
      </c>
      <c r="M31" s="18">
        <f>L31*1.18</f>
        <v>224285.36119999998</v>
      </c>
      <c r="N31" s="19">
        <v>2</v>
      </c>
      <c r="O31" s="3"/>
    </row>
    <row r="32" spans="1:15" ht="12.75">
      <c r="A32" s="13"/>
      <c r="B32" s="14" t="str">
        <f>HYPERLINK("http://rucoecom.danfoss.com/online/index.html?cartCodes="&amp;C32,C32)</f>
        <v>065B2409</v>
      </c>
      <c r="C32" s="15" t="s">
        <v>43</v>
      </c>
      <c r="D32" s="13" t="s">
        <v>17</v>
      </c>
      <c r="E32" s="13">
        <v>100</v>
      </c>
      <c r="F32" s="13">
        <v>125</v>
      </c>
      <c r="G32" s="16"/>
      <c r="H32" s="13">
        <v>1</v>
      </c>
      <c r="I32" s="13" t="s">
        <v>18</v>
      </c>
      <c r="J32" s="17">
        <v>3133.96</v>
      </c>
      <c r="K32" s="17">
        <v>3698.07</v>
      </c>
      <c r="L32" s="18">
        <f>J32*курс!$A$1</f>
        <v>191171.56</v>
      </c>
      <c r="M32" s="18">
        <f>L32*1.18</f>
        <v>225582.44079999998</v>
      </c>
      <c r="N32" s="19">
        <v>3</v>
      </c>
      <c r="O32" s="3"/>
    </row>
    <row r="33" spans="1:15" ht="12.75">
      <c r="A33" s="13"/>
      <c r="B33" s="14" t="str">
        <f>HYPERLINK("http://rucoecom.danfoss.com/online/index.html?cartCodes="&amp;C33,C33)</f>
        <v>065B2410</v>
      </c>
      <c r="C33" s="15" t="s">
        <v>44</v>
      </c>
      <c r="D33" s="13" t="s">
        <v>17</v>
      </c>
      <c r="E33" s="13">
        <v>125</v>
      </c>
      <c r="F33" s="13">
        <v>160</v>
      </c>
      <c r="G33" s="16"/>
      <c r="H33" s="13">
        <v>1</v>
      </c>
      <c r="I33" s="13" t="s">
        <v>18</v>
      </c>
      <c r="J33" s="17">
        <v>5785.06</v>
      </c>
      <c r="K33" s="17">
        <v>6826.37</v>
      </c>
      <c r="L33" s="18">
        <f>J33*курс!$A$1</f>
        <v>352888.66000000003</v>
      </c>
      <c r="M33" s="18">
        <f>L33*1.18</f>
        <v>416408.6188</v>
      </c>
      <c r="N33" s="19">
        <v>3</v>
      </c>
      <c r="O33" s="3"/>
    </row>
    <row r="34" spans="1:15" ht="45" customHeight="1">
      <c r="A34" s="9" t="s">
        <v>45</v>
      </c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1"/>
      <c r="N34" s="19"/>
      <c r="O34" s="3"/>
    </row>
    <row r="35" spans="1:14" s="30" customFormat="1" ht="12.75">
      <c r="A35" s="22"/>
      <c r="B35" s="23" t="s">
        <v>46</v>
      </c>
      <c r="C35" s="24" t="s">
        <v>35</v>
      </c>
      <c r="D35" s="25" t="s">
        <v>17</v>
      </c>
      <c r="E35" s="25">
        <v>15</v>
      </c>
      <c r="F35" s="25">
        <v>4</v>
      </c>
      <c r="G35" s="26">
        <v>200</v>
      </c>
      <c r="H35" s="27">
        <v>1</v>
      </c>
      <c r="I35" s="25" t="s">
        <v>18</v>
      </c>
      <c r="J35" s="28">
        <v>1396.66</v>
      </c>
      <c r="K35" s="28">
        <v>1648.06</v>
      </c>
      <c r="L35" s="18">
        <f>J35*курс!$A$1</f>
        <v>85196.26000000001</v>
      </c>
      <c r="M35" s="18">
        <f>L35*1.18</f>
        <v>100531.5868</v>
      </c>
      <c r="N35" s="29">
        <v>3</v>
      </c>
    </row>
    <row r="36" spans="1:14" s="30" customFormat="1" ht="12.75">
      <c r="A36" s="22"/>
      <c r="B36" s="23" t="s">
        <v>47</v>
      </c>
      <c r="C36" s="24" t="s">
        <v>36</v>
      </c>
      <c r="D36" s="25" t="s">
        <v>17</v>
      </c>
      <c r="E36" s="25">
        <v>20</v>
      </c>
      <c r="F36" s="25">
        <v>6.3</v>
      </c>
      <c r="G36" s="26"/>
      <c r="H36" s="27">
        <v>1</v>
      </c>
      <c r="I36" s="25" t="s">
        <v>18</v>
      </c>
      <c r="J36" s="28">
        <v>1533.24</v>
      </c>
      <c r="K36" s="28">
        <v>1809.22</v>
      </c>
      <c r="L36" s="18">
        <f>J36*курс!$A$1</f>
        <v>93527.64</v>
      </c>
      <c r="M36" s="18">
        <f>L36*1.18</f>
        <v>110362.6152</v>
      </c>
      <c r="N36" s="29">
        <v>3</v>
      </c>
    </row>
    <row r="37" spans="1:14" s="30" customFormat="1" ht="15" customHeight="1">
      <c r="A37" s="22"/>
      <c r="B37" s="23" t="s">
        <v>48</v>
      </c>
      <c r="C37" s="24" t="s">
        <v>37</v>
      </c>
      <c r="D37" s="25" t="s">
        <v>17</v>
      </c>
      <c r="E37" s="25">
        <v>25</v>
      </c>
      <c r="F37" s="25">
        <v>8</v>
      </c>
      <c r="G37" s="26"/>
      <c r="H37" s="27">
        <v>1</v>
      </c>
      <c r="I37" s="25" t="s">
        <v>18</v>
      </c>
      <c r="J37" s="28">
        <v>1675.29</v>
      </c>
      <c r="K37" s="28">
        <v>1976.84</v>
      </c>
      <c r="L37" s="18">
        <f>J37*курс!$A$1</f>
        <v>102192.69</v>
      </c>
      <c r="M37" s="18">
        <f>L37*1.18</f>
        <v>120587.37419999999</v>
      </c>
      <c r="N37" s="29">
        <v>3</v>
      </c>
    </row>
    <row r="38" spans="1:14" s="30" customFormat="1" ht="12.75">
      <c r="A38" s="22"/>
      <c r="B38" s="23" t="s">
        <v>49</v>
      </c>
      <c r="C38" s="24" t="s">
        <v>38</v>
      </c>
      <c r="D38" s="25" t="s">
        <v>17</v>
      </c>
      <c r="E38" s="25">
        <v>32</v>
      </c>
      <c r="F38" s="25">
        <v>16</v>
      </c>
      <c r="G38" s="26"/>
      <c r="H38" s="27">
        <v>1</v>
      </c>
      <c r="I38" s="25" t="s">
        <v>18</v>
      </c>
      <c r="J38" s="28">
        <v>1901.37</v>
      </c>
      <c r="K38" s="28">
        <v>2243.62</v>
      </c>
      <c r="L38" s="18">
        <f>J38*курс!$A$1</f>
        <v>115983.56999999999</v>
      </c>
      <c r="M38" s="18">
        <f>L38*1.18</f>
        <v>136860.6126</v>
      </c>
      <c r="N38" s="29">
        <v>3</v>
      </c>
    </row>
    <row r="39" spans="1:14" s="30" customFormat="1" ht="12.75">
      <c r="A39" s="22"/>
      <c r="B39" s="23" t="s">
        <v>50</v>
      </c>
      <c r="C39" s="24" t="s">
        <v>39</v>
      </c>
      <c r="D39" s="25" t="s">
        <v>17</v>
      </c>
      <c r="E39" s="25">
        <v>40</v>
      </c>
      <c r="F39" s="25">
        <v>20</v>
      </c>
      <c r="G39" s="26"/>
      <c r="H39" s="27">
        <v>1</v>
      </c>
      <c r="I39" s="25" t="s">
        <v>18</v>
      </c>
      <c r="J39" s="28">
        <v>2375.37</v>
      </c>
      <c r="K39" s="28">
        <v>2802.94</v>
      </c>
      <c r="L39" s="18">
        <f>J39*курс!$A$1</f>
        <v>144897.57</v>
      </c>
      <c r="M39" s="18">
        <f>L39*1.18</f>
        <v>170979.1326</v>
      </c>
      <c r="N39" s="29">
        <v>3</v>
      </c>
    </row>
    <row r="40" spans="1:14" s="30" customFormat="1" ht="12.75">
      <c r="A40" s="22"/>
      <c r="B40" s="23" t="s">
        <v>51</v>
      </c>
      <c r="C40" s="24" t="s">
        <v>40</v>
      </c>
      <c r="D40" s="25" t="s">
        <v>17</v>
      </c>
      <c r="E40" s="25">
        <v>50</v>
      </c>
      <c r="F40" s="25">
        <v>32</v>
      </c>
      <c r="G40" s="26"/>
      <c r="H40" s="27">
        <v>1</v>
      </c>
      <c r="I40" s="25" t="s">
        <v>18</v>
      </c>
      <c r="J40" s="28">
        <v>2557.79</v>
      </c>
      <c r="K40" s="28">
        <v>3018.19</v>
      </c>
      <c r="L40" s="18">
        <f>J40*курс!$A$1</f>
        <v>156025.19</v>
      </c>
      <c r="M40" s="18">
        <f>L40*1.18</f>
        <v>184109.7242</v>
      </c>
      <c r="N40" s="29">
        <v>3</v>
      </c>
    </row>
    <row r="41" spans="1:14" s="30" customFormat="1" ht="12.75">
      <c r="A41" s="22"/>
      <c r="B41" s="23" t="s">
        <v>52</v>
      </c>
      <c r="C41" s="24" t="s">
        <v>41</v>
      </c>
      <c r="D41" s="25" t="s">
        <v>17</v>
      </c>
      <c r="E41" s="25">
        <v>65</v>
      </c>
      <c r="F41" s="25">
        <v>50</v>
      </c>
      <c r="G41" s="26"/>
      <c r="H41" s="27">
        <v>1</v>
      </c>
      <c r="I41" s="25" t="s">
        <v>18</v>
      </c>
      <c r="J41" s="28">
        <v>3471.38</v>
      </c>
      <c r="K41" s="28">
        <v>4096.23</v>
      </c>
      <c r="L41" s="18">
        <f>J41*курс!$A$1</f>
        <v>211754.18</v>
      </c>
      <c r="M41" s="18">
        <f>L41*1.18</f>
        <v>249869.9324</v>
      </c>
      <c r="N41" s="29">
        <v>3</v>
      </c>
    </row>
    <row r="42" spans="1:17" s="30" customFormat="1" ht="12.75">
      <c r="A42" s="22"/>
      <c r="B42" s="23" t="s">
        <v>53</v>
      </c>
      <c r="C42" s="24" t="s">
        <v>42</v>
      </c>
      <c r="D42" s="25" t="s">
        <v>17</v>
      </c>
      <c r="E42" s="25">
        <v>80</v>
      </c>
      <c r="F42" s="25">
        <v>80</v>
      </c>
      <c r="G42" s="26"/>
      <c r="H42" s="27">
        <v>1</v>
      </c>
      <c r="I42" s="25" t="s">
        <v>18</v>
      </c>
      <c r="J42" s="28">
        <v>4018.88</v>
      </c>
      <c r="K42" s="28">
        <v>4742.28</v>
      </c>
      <c r="L42" s="18">
        <f>J42*курс!$A$1</f>
        <v>245151.68</v>
      </c>
      <c r="M42" s="18">
        <f>L42*1.18</f>
        <v>289278.9824</v>
      </c>
      <c r="N42" s="29">
        <v>3</v>
      </c>
      <c r="Q42" s="31"/>
    </row>
    <row r="43" spans="1:14" s="30" customFormat="1" ht="12.75">
      <c r="A43" s="22"/>
      <c r="B43" s="23" t="s">
        <v>54</v>
      </c>
      <c r="C43" s="24" t="s">
        <v>43</v>
      </c>
      <c r="D43" s="25" t="s">
        <v>17</v>
      </c>
      <c r="E43" s="25">
        <v>100</v>
      </c>
      <c r="F43" s="25">
        <v>125</v>
      </c>
      <c r="G43" s="26"/>
      <c r="H43" s="27">
        <v>1</v>
      </c>
      <c r="I43" s="25" t="s">
        <v>18</v>
      </c>
      <c r="J43" s="28">
        <v>5661.38</v>
      </c>
      <c r="K43" s="28">
        <v>6680.43</v>
      </c>
      <c r="L43" s="18">
        <f>J43*курс!$A$1</f>
        <v>345344.18</v>
      </c>
      <c r="M43" s="18">
        <f>L43*1.18</f>
        <v>407506.13239999994</v>
      </c>
      <c r="N43" s="29">
        <v>3</v>
      </c>
    </row>
    <row r="44" spans="1:14" s="30" customFormat="1" ht="12.75">
      <c r="A44" s="22"/>
      <c r="B44" s="23" t="s">
        <v>55</v>
      </c>
      <c r="C44" s="24" t="s">
        <v>44</v>
      </c>
      <c r="D44" s="25" t="s">
        <v>17</v>
      </c>
      <c r="E44" s="25">
        <v>125</v>
      </c>
      <c r="F44" s="25">
        <v>160</v>
      </c>
      <c r="G44" s="26"/>
      <c r="H44" s="27">
        <v>1</v>
      </c>
      <c r="I44" s="25" t="s">
        <v>18</v>
      </c>
      <c r="J44" s="28">
        <v>7396.89</v>
      </c>
      <c r="K44" s="28">
        <v>8728.33</v>
      </c>
      <c r="L44" s="18">
        <f>J44*курс!$A$1</f>
        <v>451210.29000000004</v>
      </c>
      <c r="M44" s="18">
        <f>L44*1.18</f>
        <v>532428.1422</v>
      </c>
      <c r="N44" s="29">
        <v>3</v>
      </c>
    </row>
    <row r="45" spans="1:14" s="30" customFormat="1" ht="12.75">
      <c r="A45" s="32"/>
      <c r="B45" s="23" t="s">
        <v>56</v>
      </c>
      <c r="C45" s="33" t="s">
        <v>56</v>
      </c>
      <c r="D45" s="25" t="s">
        <v>17</v>
      </c>
      <c r="E45" s="25">
        <v>150</v>
      </c>
      <c r="F45" s="25">
        <v>280</v>
      </c>
      <c r="G45" s="26"/>
      <c r="H45" s="27">
        <v>1</v>
      </c>
      <c r="I45" s="25" t="s">
        <v>18</v>
      </c>
      <c r="J45" s="28">
        <v>11256.75</v>
      </c>
      <c r="K45" s="28">
        <v>13282.97</v>
      </c>
      <c r="L45" s="18">
        <f>J45*курс!$A$1</f>
        <v>686661.75</v>
      </c>
      <c r="M45" s="18">
        <f>L45*1.18</f>
        <v>810260.865</v>
      </c>
      <c r="N45" s="29">
        <v>3</v>
      </c>
    </row>
    <row r="46" spans="1:14" s="30" customFormat="1" ht="12.75">
      <c r="A46" s="32"/>
      <c r="B46" s="23" t="s">
        <v>57</v>
      </c>
      <c r="C46" s="33" t="s">
        <v>57</v>
      </c>
      <c r="D46" s="25" t="s">
        <v>17</v>
      </c>
      <c r="E46" s="25">
        <v>200</v>
      </c>
      <c r="F46" s="25">
        <v>320</v>
      </c>
      <c r="G46" s="26"/>
      <c r="H46" s="27">
        <v>1</v>
      </c>
      <c r="I46" s="25" t="s">
        <v>18</v>
      </c>
      <c r="J46" s="28">
        <v>18692.6</v>
      </c>
      <c r="K46" s="28">
        <v>22057.27</v>
      </c>
      <c r="L46" s="18">
        <f>J46*курс!$A$1</f>
        <v>1140248.5999999999</v>
      </c>
      <c r="M46" s="18">
        <f>L46*1.18</f>
        <v>1345493.3479999998</v>
      </c>
      <c r="N46" s="29">
        <v>3</v>
      </c>
    </row>
    <row r="47" spans="1:14" s="30" customFormat="1" ht="12.75">
      <c r="A47" s="34"/>
      <c r="B47" s="23" t="s">
        <v>58</v>
      </c>
      <c r="C47" s="33" t="s">
        <v>58</v>
      </c>
      <c r="D47" s="25" t="s">
        <v>17</v>
      </c>
      <c r="E47" s="25">
        <v>250</v>
      </c>
      <c r="F47" s="25">
        <v>400</v>
      </c>
      <c r="G47" s="26"/>
      <c r="H47" s="27">
        <v>1</v>
      </c>
      <c r="I47" s="25" t="s">
        <v>18</v>
      </c>
      <c r="J47" s="28">
        <v>30784.92</v>
      </c>
      <c r="K47" s="28">
        <v>36326.21</v>
      </c>
      <c r="L47" s="18">
        <f>J47*курс!$A$1</f>
        <v>1877880.1199999999</v>
      </c>
      <c r="M47" s="18">
        <f>L47*1.18</f>
        <v>2215898.5415999996</v>
      </c>
      <c r="N47" s="29">
        <v>3</v>
      </c>
    </row>
    <row r="48" spans="1:15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"/>
    </row>
    <row r="49" spans="1:15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"/>
    </row>
    <row r="50" spans="1:15" ht="15" customHeight="1">
      <c r="A50" s="7" t="s">
        <v>3</v>
      </c>
      <c r="B50" s="7" t="s">
        <v>4</v>
      </c>
      <c r="C50" s="7" t="s">
        <v>4</v>
      </c>
      <c r="D50" s="7" t="s">
        <v>5</v>
      </c>
      <c r="E50" s="7" t="s">
        <v>59</v>
      </c>
      <c r="F50" s="7" t="s">
        <v>60</v>
      </c>
      <c r="G50" s="7" t="s">
        <v>61</v>
      </c>
      <c r="H50" s="7" t="s">
        <v>9</v>
      </c>
      <c r="I50" s="7" t="s">
        <v>10</v>
      </c>
      <c r="J50" s="7" t="s">
        <v>11</v>
      </c>
      <c r="K50" s="7"/>
      <c r="L50" s="7" t="s">
        <v>12</v>
      </c>
      <c r="M50" s="7"/>
      <c r="N50" s="8"/>
      <c r="O50" s="3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 t="s">
        <v>13</v>
      </c>
      <c r="K51" s="7" t="s">
        <v>14</v>
      </c>
      <c r="L51" s="7" t="s">
        <v>13</v>
      </c>
      <c r="M51" s="7" t="s">
        <v>14</v>
      </c>
      <c r="N51" s="8"/>
      <c r="O51" s="3"/>
    </row>
    <row r="52" spans="1:15" ht="45" customHeight="1">
      <c r="A52" s="9" t="s">
        <v>62</v>
      </c>
      <c r="B52" s="9"/>
      <c r="C52" s="9"/>
      <c r="D52" s="9"/>
      <c r="E52" s="9"/>
      <c r="F52" s="9"/>
      <c r="G52" s="9"/>
      <c r="H52" s="9"/>
      <c r="I52" s="9"/>
      <c r="J52" s="10"/>
      <c r="K52" s="10"/>
      <c r="L52" s="10"/>
      <c r="M52" s="11"/>
      <c r="N52" s="12"/>
      <c r="O52" s="3"/>
    </row>
    <row r="53" spans="1:15" ht="12.75">
      <c r="A53" s="12"/>
      <c r="B53" s="14" t="str">
        <f>HYPERLINK("http://rucoecom.danfoss.com/online/index.html?cartCodes="&amp;C53,C53)</f>
        <v>065B2430</v>
      </c>
      <c r="C53" s="15" t="s">
        <v>63</v>
      </c>
      <c r="D53" s="13" t="s">
        <v>64</v>
      </c>
      <c r="E53" s="13">
        <v>15</v>
      </c>
      <c r="F53" s="13" t="s">
        <v>65</v>
      </c>
      <c r="G53" s="16">
        <v>350</v>
      </c>
      <c r="H53" s="13">
        <v>1</v>
      </c>
      <c r="I53" s="13" t="s">
        <v>18</v>
      </c>
      <c r="J53" s="17">
        <v>872.73</v>
      </c>
      <c r="K53" s="17">
        <v>1029.82</v>
      </c>
      <c r="L53" s="18">
        <f>J53*курс!$A$1</f>
        <v>53236.53</v>
      </c>
      <c r="M53" s="18">
        <f>L53*1.18</f>
        <v>62819.10539999999</v>
      </c>
      <c r="N53" s="19">
        <v>3</v>
      </c>
      <c r="O53" s="3"/>
    </row>
    <row r="54" spans="1:15" ht="12.75">
      <c r="A54" s="12"/>
      <c r="B54" s="14" t="str">
        <f>HYPERLINK("http://rucoecom.danfoss.com/online/index.html?cartCodes="&amp;C54,C54)</f>
        <v>065B2431</v>
      </c>
      <c r="C54" s="15" t="s">
        <v>66</v>
      </c>
      <c r="D54" s="13" t="s">
        <v>64</v>
      </c>
      <c r="E54" s="13">
        <v>20</v>
      </c>
      <c r="F54" s="13" t="s">
        <v>67</v>
      </c>
      <c r="G54" s="16"/>
      <c r="H54" s="13">
        <v>1</v>
      </c>
      <c r="I54" s="13" t="s">
        <v>18</v>
      </c>
      <c r="J54" s="17">
        <v>955.2</v>
      </c>
      <c r="K54" s="17">
        <v>1127.14</v>
      </c>
      <c r="L54" s="18">
        <f>J54*курс!$A$1</f>
        <v>58267.200000000004</v>
      </c>
      <c r="M54" s="18">
        <f>L54*1.18</f>
        <v>68755.296</v>
      </c>
      <c r="N54" s="19">
        <v>3</v>
      </c>
      <c r="O54" s="3"/>
    </row>
    <row r="55" spans="1:15" ht="12.75">
      <c r="A55" s="12"/>
      <c r="B55" s="14" t="str">
        <f>HYPERLINK("http://rucoecom.danfoss.com/online/index.html?cartCodes="&amp;C55,C55)</f>
        <v>065B2432</v>
      </c>
      <c r="C55" s="15" t="s">
        <v>68</v>
      </c>
      <c r="D55" s="13" t="s">
        <v>64</v>
      </c>
      <c r="E55" s="13">
        <v>25</v>
      </c>
      <c r="F55" s="13" t="s">
        <v>69</v>
      </c>
      <c r="G55" s="16"/>
      <c r="H55" s="13">
        <v>1</v>
      </c>
      <c r="I55" s="13" t="s">
        <v>18</v>
      </c>
      <c r="J55" s="17">
        <v>1003.18</v>
      </c>
      <c r="K55" s="17">
        <v>1183.75</v>
      </c>
      <c r="L55" s="18">
        <f>J55*курс!$A$1</f>
        <v>61193.979999999996</v>
      </c>
      <c r="M55" s="18">
        <f>L55*1.18</f>
        <v>72208.8964</v>
      </c>
      <c r="N55" s="19">
        <v>3</v>
      </c>
      <c r="O55" s="3"/>
    </row>
    <row r="56" spans="1:15" ht="12.75">
      <c r="A56" s="12"/>
      <c r="B56" s="14" t="str">
        <f>HYPERLINK("http://rucoecom.danfoss.com/online/index.html?cartCodes="&amp;C56,C56)</f>
        <v>065B2433</v>
      </c>
      <c r="C56" s="15" t="s">
        <v>70</v>
      </c>
      <c r="D56" s="13" t="s">
        <v>64</v>
      </c>
      <c r="E56" s="13">
        <v>32</v>
      </c>
      <c r="F56" s="13" t="s">
        <v>71</v>
      </c>
      <c r="G56" s="16"/>
      <c r="H56" s="13">
        <v>1</v>
      </c>
      <c r="I56" s="13" t="s">
        <v>18</v>
      </c>
      <c r="J56" s="17">
        <v>1145.62</v>
      </c>
      <c r="K56" s="17">
        <v>1351.83</v>
      </c>
      <c r="L56" s="18">
        <f>J56*курс!$A$1</f>
        <v>69882.81999999999</v>
      </c>
      <c r="M56" s="18">
        <f>L56*1.18</f>
        <v>82461.72759999998</v>
      </c>
      <c r="N56" s="19">
        <v>3</v>
      </c>
      <c r="O56" s="3"/>
    </row>
    <row r="57" spans="1:15" ht="12.75">
      <c r="A57" s="12"/>
      <c r="B57" s="14" t="str">
        <f>HYPERLINK("http://rucoecom.danfoss.com/online/index.html?cartCodes="&amp;C57,C57)</f>
        <v>065B2434</v>
      </c>
      <c r="C57" s="15" t="s">
        <v>72</v>
      </c>
      <c r="D57" s="13" t="s">
        <v>64</v>
      </c>
      <c r="E57" s="13">
        <v>40</v>
      </c>
      <c r="F57" s="13" t="s">
        <v>73</v>
      </c>
      <c r="G57" s="16"/>
      <c r="H57" s="13">
        <v>1</v>
      </c>
      <c r="I57" s="13" t="s">
        <v>18</v>
      </c>
      <c r="J57" s="17">
        <v>1298.55</v>
      </c>
      <c r="K57" s="17">
        <v>1532.29</v>
      </c>
      <c r="L57" s="18">
        <f>J57*курс!$A$1</f>
        <v>79211.55</v>
      </c>
      <c r="M57" s="18">
        <f>L57*1.18</f>
        <v>93469.629</v>
      </c>
      <c r="N57" s="19">
        <v>3</v>
      </c>
      <c r="O57" s="3"/>
    </row>
    <row r="58" spans="1:15" ht="12.75">
      <c r="A58" s="12"/>
      <c r="B58" s="14" t="str">
        <f>HYPERLINK("http://rucoecom.danfoss.com/online/index.html?cartCodes="&amp;C58,C58)</f>
        <v>065B2435</v>
      </c>
      <c r="C58" s="15" t="s">
        <v>74</v>
      </c>
      <c r="D58" s="13" t="s">
        <v>64</v>
      </c>
      <c r="E58" s="13">
        <v>50</v>
      </c>
      <c r="F58" s="13" t="s">
        <v>75</v>
      </c>
      <c r="G58" s="16"/>
      <c r="H58" s="13">
        <v>1</v>
      </c>
      <c r="I58" s="13" t="s">
        <v>18</v>
      </c>
      <c r="J58" s="17">
        <v>1471.02</v>
      </c>
      <c r="K58" s="17">
        <v>1735.8</v>
      </c>
      <c r="L58" s="18">
        <f>J58*курс!$A$1</f>
        <v>89732.22</v>
      </c>
      <c r="M58" s="18">
        <f>L58*1.18</f>
        <v>105884.0196</v>
      </c>
      <c r="N58" s="19">
        <v>3</v>
      </c>
      <c r="O58" s="3"/>
    </row>
    <row r="59" spans="1:15" ht="12.75">
      <c r="A59" s="12"/>
      <c r="B59" s="14" t="str">
        <f>HYPERLINK("http://rucoecom.danfoss.com/online/index.html?cartCodes="&amp;C59,C59)</f>
        <v>065B2436</v>
      </c>
      <c r="C59" s="15" t="s">
        <v>76</v>
      </c>
      <c r="D59" s="13" t="s">
        <v>64</v>
      </c>
      <c r="E59" s="13">
        <v>65</v>
      </c>
      <c r="F59" s="13" t="s">
        <v>77</v>
      </c>
      <c r="G59" s="16">
        <v>350</v>
      </c>
      <c r="H59" s="13">
        <v>1</v>
      </c>
      <c r="I59" s="13" t="s">
        <v>18</v>
      </c>
      <c r="J59" s="17">
        <v>2091.81</v>
      </c>
      <c r="K59" s="17">
        <v>2468.34</v>
      </c>
      <c r="L59" s="18">
        <f>J59*курс!$A$1</f>
        <v>127600.41</v>
      </c>
      <c r="M59" s="18">
        <f>L59*1.18</f>
        <v>150568.4838</v>
      </c>
      <c r="N59" s="19">
        <v>3</v>
      </c>
      <c r="O59" s="3"/>
    </row>
    <row r="60" spans="1:15" ht="12.75">
      <c r="A60" s="12"/>
      <c r="B60" s="14" t="str">
        <f>HYPERLINK("http://rucoecom.danfoss.com/online/index.html?cartCodes="&amp;C60,C60)</f>
        <v>065B2437</v>
      </c>
      <c r="C60" s="15" t="s">
        <v>78</v>
      </c>
      <c r="D60" s="13" t="s">
        <v>64</v>
      </c>
      <c r="E60" s="13">
        <v>80</v>
      </c>
      <c r="F60" s="13" t="s">
        <v>79</v>
      </c>
      <c r="G60" s="16"/>
      <c r="H60" s="13">
        <v>1</v>
      </c>
      <c r="I60" s="13" t="s">
        <v>18</v>
      </c>
      <c r="J60" s="17">
        <v>2193.77</v>
      </c>
      <c r="K60" s="17">
        <v>2588.65</v>
      </c>
      <c r="L60" s="18">
        <f>J60*курс!$A$1</f>
        <v>133819.97</v>
      </c>
      <c r="M60" s="18">
        <f>L60*1.18</f>
        <v>157907.56459999998</v>
      </c>
      <c r="N60" s="19">
        <v>3</v>
      </c>
      <c r="O60" s="3"/>
    </row>
    <row r="61" spans="1:15" ht="12.75">
      <c r="A61" s="12"/>
      <c r="B61" s="14" t="str">
        <f>HYPERLINK("http://rucoecom.danfoss.com/online/index.html?cartCodes="&amp;C61,C61)</f>
        <v>065B2438</v>
      </c>
      <c r="C61" s="15" t="s">
        <v>80</v>
      </c>
      <c r="D61" s="13" t="s">
        <v>64</v>
      </c>
      <c r="E61" s="13">
        <v>100</v>
      </c>
      <c r="F61" s="13" t="s">
        <v>81</v>
      </c>
      <c r="G61" s="16"/>
      <c r="H61" s="13">
        <v>1</v>
      </c>
      <c r="I61" s="13" t="s">
        <v>18</v>
      </c>
      <c r="J61" s="17">
        <v>3247.92</v>
      </c>
      <c r="K61" s="17">
        <v>3832.55</v>
      </c>
      <c r="L61" s="18">
        <f>J61*курс!$A$1</f>
        <v>198123.12</v>
      </c>
      <c r="M61" s="18">
        <f>L61*1.18</f>
        <v>233785.2816</v>
      </c>
      <c r="N61" s="19">
        <v>3</v>
      </c>
      <c r="O61" s="3"/>
    </row>
    <row r="62" spans="1:15" ht="12.75">
      <c r="A62" s="12"/>
      <c r="B62" s="14" t="str">
        <f>HYPERLINK("http://rucoecom.danfoss.com/online/index.html?cartCodes="&amp;C62,C62)</f>
        <v>065B2439</v>
      </c>
      <c r="C62" s="15" t="s">
        <v>82</v>
      </c>
      <c r="D62" s="13" t="s">
        <v>64</v>
      </c>
      <c r="E62" s="13">
        <v>125</v>
      </c>
      <c r="F62" s="13" t="s">
        <v>83</v>
      </c>
      <c r="G62" s="16"/>
      <c r="H62" s="13">
        <v>1</v>
      </c>
      <c r="I62" s="13" t="s">
        <v>18</v>
      </c>
      <c r="J62" s="17">
        <v>5249.75</v>
      </c>
      <c r="K62" s="17">
        <v>6194.71</v>
      </c>
      <c r="L62" s="18">
        <f>J62*курс!$A$1</f>
        <v>320234.75</v>
      </c>
      <c r="M62" s="18">
        <f>L62*1.18</f>
        <v>377877.005</v>
      </c>
      <c r="N62" s="19">
        <v>3</v>
      </c>
      <c r="O62" s="3"/>
    </row>
    <row r="63" spans="1:15" ht="12.75">
      <c r="A63" s="12"/>
      <c r="B63" s="14" t="str">
        <f>HYPERLINK("http://rucoecom.danfoss.com/online/index.html?cartCodes="&amp;C63,C63)</f>
        <v>065B2440</v>
      </c>
      <c r="C63" s="15" t="s">
        <v>84</v>
      </c>
      <c r="D63" s="13" t="s">
        <v>64</v>
      </c>
      <c r="E63" s="13">
        <v>150</v>
      </c>
      <c r="F63" s="13" t="s">
        <v>85</v>
      </c>
      <c r="G63" s="16"/>
      <c r="H63" s="13">
        <v>1</v>
      </c>
      <c r="I63" s="13" t="s">
        <v>18</v>
      </c>
      <c r="J63" s="17">
        <v>10613.45</v>
      </c>
      <c r="K63" s="17">
        <v>12523.87</v>
      </c>
      <c r="L63" s="18">
        <f>J63*курс!$A$1</f>
        <v>647420.4500000001</v>
      </c>
      <c r="M63" s="18">
        <f>L63*1.18</f>
        <v>763956.131</v>
      </c>
      <c r="N63" s="19">
        <v>3</v>
      </c>
      <c r="O63" s="3"/>
    </row>
    <row r="64" spans="1:15" ht="12.75">
      <c r="A64" s="12"/>
      <c r="B64" s="14" t="str">
        <f>HYPERLINK("http://rucoecom.danfoss.com/online/index.html?cartCodes="&amp;C64,C64)</f>
        <v>065B2441</v>
      </c>
      <c r="C64" s="15" t="s">
        <v>86</v>
      </c>
      <c r="D64" s="13" t="s">
        <v>64</v>
      </c>
      <c r="E64" s="13">
        <v>200</v>
      </c>
      <c r="F64" s="13" t="s">
        <v>87</v>
      </c>
      <c r="G64" s="16"/>
      <c r="H64" s="13">
        <v>1</v>
      </c>
      <c r="I64" s="13" t="s">
        <v>18</v>
      </c>
      <c r="J64" s="17">
        <v>14639.6</v>
      </c>
      <c r="K64" s="17">
        <v>17274.73</v>
      </c>
      <c r="L64" s="18">
        <f>J64*курс!$A$1</f>
        <v>893015.6</v>
      </c>
      <c r="M64" s="18">
        <f>L64*1.18</f>
        <v>1053758.4079999998</v>
      </c>
      <c r="N64" s="19">
        <v>3</v>
      </c>
      <c r="O64" s="3"/>
    </row>
    <row r="65" spans="1:15" ht="12.75">
      <c r="A65" s="12"/>
      <c r="B65" s="14" t="str">
        <f>HYPERLINK("http://rucoecom.danfoss.com/online/index.html?cartCodes="&amp;C65,C65)</f>
        <v>065B2442</v>
      </c>
      <c r="C65" s="15" t="s">
        <v>88</v>
      </c>
      <c r="D65" s="13" t="s">
        <v>64</v>
      </c>
      <c r="E65" s="13">
        <v>250</v>
      </c>
      <c r="F65" s="13" t="s">
        <v>89</v>
      </c>
      <c r="G65" s="16"/>
      <c r="H65" s="13">
        <v>1</v>
      </c>
      <c r="I65" s="13" t="s">
        <v>18</v>
      </c>
      <c r="J65" s="17">
        <v>18950.65</v>
      </c>
      <c r="K65" s="17">
        <v>22361.77</v>
      </c>
      <c r="L65" s="18">
        <f>J65*курс!$A$1</f>
        <v>1155989.6500000001</v>
      </c>
      <c r="M65" s="18">
        <f>L65*1.18</f>
        <v>1364067.787</v>
      </c>
      <c r="N65" s="19">
        <v>3</v>
      </c>
      <c r="O65" s="3"/>
    </row>
    <row r="66" spans="1:15" ht="42.75" customHeight="1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10"/>
      <c r="K66" s="10"/>
      <c r="L66" s="10"/>
      <c r="M66" s="11"/>
      <c r="N66" s="12"/>
      <c r="O66" s="3"/>
    </row>
    <row r="67" spans="1:15" ht="12.75">
      <c r="A67" s="12"/>
      <c r="B67" s="14" t="str">
        <f>HYPERLINK("http://rucoecom.danfoss.com/online/index.html?cartCodes="&amp;C67,C67)</f>
        <v>065B2443</v>
      </c>
      <c r="C67" s="15" t="s">
        <v>91</v>
      </c>
      <c r="D67" s="13" t="s">
        <v>64</v>
      </c>
      <c r="E67" s="13">
        <v>15</v>
      </c>
      <c r="F67" s="13" t="s">
        <v>92</v>
      </c>
      <c r="G67" s="16">
        <v>350</v>
      </c>
      <c r="H67" s="13">
        <v>1</v>
      </c>
      <c r="I67" s="13" t="s">
        <v>18</v>
      </c>
      <c r="J67" s="17">
        <v>1049.65</v>
      </c>
      <c r="K67" s="17">
        <v>1238.59</v>
      </c>
      <c r="L67" s="18">
        <f>J67*курс!$A$1</f>
        <v>64028.65000000001</v>
      </c>
      <c r="M67" s="18">
        <f>L67*1.18</f>
        <v>75553.807</v>
      </c>
      <c r="N67" s="19">
        <v>3</v>
      </c>
      <c r="O67" s="3"/>
    </row>
    <row r="68" spans="1:15" ht="12.75">
      <c r="A68" s="12"/>
      <c r="B68" s="14" t="str">
        <f>HYPERLINK("http://rucoecom.danfoss.com/online/index.html?cartCodes="&amp;C68,C68)</f>
        <v>065B2444</v>
      </c>
      <c r="C68" s="15" t="s">
        <v>93</v>
      </c>
      <c r="D68" s="13" t="s">
        <v>64</v>
      </c>
      <c r="E68" s="13">
        <v>20</v>
      </c>
      <c r="F68" s="13" t="s">
        <v>94</v>
      </c>
      <c r="G68" s="16"/>
      <c r="H68" s="13">
        <v>1</v>
      </c>
      <c r="I68" s="13" t="s">
        <v>18</v>
      </c>
      <c r="J68" s="17">
        <v>1145.62</v>
      </c>
      <c r="K68" s="17">
        <v>1351.83</v>
      </c>
      <c r="L68" s="18">
        <f>J68*курс!$A$1</f>
        <v>69882.81999999999</v>
      </c>
      <c r="M68" s="18">
        <f>L68*1.18</f>
        <v>82461.72759999998</v>
      </c>
      <c r="N68" s="19">
        <v>3</v>
      </c>
      <c r="O68" s="3"/>
    </row>
    <row r="69" spans="1:15" ht="12.75">
      <c r="A69" s="12"/>
      <c r="B69" s="14" t="str">
        <f>HYPERLINK("http://rucoecom.danfoss.com/online/index.html?cartCodes="&amp;C69,C69)</f>
        <v>065B2445</v>
      </c>
      <c r="C69" s="15" t="s">
        <v>95</v>
      </c>
      <c r="D69" s="13" t="s">
        <v>64</v>
      </c>
      <c r="E69" s="13">
        <v>25</v>
      </c>
      <c r="F69" s="13" t="s">
        <v>96</v>
      </c>
      <c r="G69" s="16"/>
      <c r="H69" s="13">
        <v>1</v>
      </c>
      <c r="I69" s="13" t="s">
        <v>18</v>
      </c>
      <c r="J69" s="17">
        <v>1234.1</v>
      </c>
      <c r="K69" s="17">
        <v>1456.24</v>
      </c>
      <c r="L69" s="18">
        <f>J69*курс!$A$1</f>
        <v>75280.09999999999</v>
      </c>
      <c r="M69" s="18">
        <f>L69*1.18</f>
        <v>88830.51799999998</v>
      </c>
      <c r="N69" s="19">
        <v>3</v>
      </c>
      <c r="O69" s="3"/>
    </row>
    <row r="70" spans="1:15" ht="12.75">
      <c r="A70" s="12"/>
      <c r="B70" s="14" t="str">
        <f>HYPERLINK("http://rucoecom.danfoss.com/online/index.html?cartCodes="&amp;C70,C70)</f>
        <v>065B2446</v>
      </c>
      <c r="C70" s="15" t="s">
        <v>97</v>
      </c>
      <c r="D70" s="13" t="s">
        <v>64</v>
      </c>
      <c r="E70" s="13">
        <v>32</v>
      </c>
      <c r="F70" s="13" t="s">
        <v>98</v>
      </c>
      <c r="G70" s="16"/>
      <c r="H70" s="13">
        <v>1</v>
      </c>
      <c r="I70" s="13" t="s">
        <v>18</v>
      </c>
      <c r="J70" s="17">
        <v>1418.53</v>
      </c>
      <c r="K70" s="17">
        <v>1673.87</v>
      </c>
      <c r="L70" s="18">
        <f>J70*курс!$A$1</f>
        <v>86530.33</v>
      </c>
      <c r="M70" s="18">
        <f>L70*1.18</f>
        <v>102105.7894</v>
      </c>
      <c r="N70" s="19">
        <v>3</v>
      </c>
      <c r="O70" s="3"/>
    </row>
    <row r="71" spans="1:15" ht="12.75">
      <c r="A71" s="12"/>
      <c r="B71" s="14" t="str">
        <f>HYPERLINK("http://rucoecom.danfoss.com/online/index.html?cartCodes="&amp;C71,C71)</f>
        <v>065B2447</v>
      </c>
      <c r="C71" s="15" t="s">
        <v>99</v>
      </c>
      <c r="D71" s="13" t="s">
        <v>64</v>
      </c>
      <c r="E71" s="13">
        <v>40</v>
      </c>
      <c r="F71" s="13" t="s">
        <v>100</v>
      </c>
      <c r="G71" s="16"/>
      <c r="H71" s="13">
        <v>1</v>
      </c>
      <c r="I71" s="13" t="s">
        <v>18</v>
      </c>
      <c r="J71" s="17">
        <v>1563.99</v>
      </c>
      <c r="K71" s="17">
        <v>1845.51</v>
      </c>
      <c r="L71" s="18">
        <f>J71*курс!$A$1</f>
        <v>95403.39</v>
      </c>
      <c r="M71" s="18">
        <f>L71*1.18</f>
        <v>112576.0002</v>
      </c>
      <c r="N71" s="19">
        <v>3</v>
      </c>
      <c r="O71" s="3"/>
    </row>
    <row r="72" spans="1:15" ht="12.75">
      <c r="A72" s="12"/>
      <c r="B72" s="14" t="str">
        <f>HYPERLINK("http://rucoecom.danfoss.com/online/index.html?cartCodes="&amp;C72,C72)</f>
        <v>065B2448</v>
      </c>
      <c r="C72" s="15" t="s">
        <v>101</v>
      </c>
      <c r="D72" s="13" t="s">
        <v>64</v>
      </c>
      <c r="E72" s="13">
        <v>50</v>
      </c>
      <c r="F72" s="13" t="s">
        <v>102</v>
      </c>
      <c r="G72" s="16"/>
      <c r="H72" s="13">
        <v>1</v>
      </c>
      <c r="I72" s="13" t="s">
        <v>18</v>
      </c>
      <c r="J72" s="17">
        <v>1733.44</v>
      </c>
      <c r="K72" s="17">
        <v>2045.46</v>
      </c>
      <c r="L72" s="18">
        <f>J72*курс!$A$1</f>
        <v>105739.84</v>
      </c>
      <c r="M72" s="18">
        <f>L72*1.18</f>
        <v>124773.0112</v>
      </c>
      <c r="N72" s="19">
        <v>3</v>
      </c>
      <c r="O72" s="3"/>
    </row>
    <row r="73" spans="1:15" ht="12.75">
      <c r="A73" s="12"/>
      <c r="B73" s="14" t="str">
        <f>HYPERLINK("http://rucoecom.danfoss.com/online/index.html?cartCodes="&amp;C73,C73)</f>
        <v>065B2449</v>
      </c>
      <c r="C73" s="15" t="s">
        <v>103</v>
      </c>
      <c r="D73" s="13" t="s">
        <v>64</v>
      </c>
      <c r="E73" s="13">
        <v>65</v>
      </c>
      <c r="F73" s="13" t="s">
        <v>104</v>
      </c>
      <c r="G73" s="16"/>
      <c r="H73" s="13">
        <v>1</v>
      </c>
      <c r="I73" s="13" t="s">
        <v>18</v>
      </c>
      <c r="J73" s="17">
        <v>2343.71</v>
      </c>
      <c r="K73" s="17">
        <v>2765.58</v>
      </c>
      <c r="L73" s="18">
        <f>J73*курс!$A$1</f>
        <v>142966.31</v>
      </c>
      <c r="M73" s="18">
        <f>L73*1.18</f>
        <v>168700.24579999998</v>
      </c>
      <c r="N73" s="19">
        <v>3</v>
      </c>
      <c r="O73" s="3"/>
    </row>
    <row r="74" spans="1:15" ht="12.75">
      <c r="A74" s="12"/>
      <c r="B74" s="14" t="str">
        <f>HYPERLINK("http://rucoecom.danfoss.com/online/index.html?cartCodes="&amp;C74,C74)</f>
        <v>065B2450</v>
      </c>
      <c r="C74" s="15" t="s">
        <v>105</v>
      </c>
      <c r="D74" s="13" t="s">
        <v>64</v>
      </c>
      <c r="E74" s="13">
        <v>80</v>
      </c>
      <c r="F74" s="13" t="s">
        <v>106</v>
      </c>
      <c r="G74" s="16"/>
      <c r="H74" s="13">
        <v>1</v>
      </c>
      <c r="I74" s="13" t="s">
        <v>18</v>
      </c>
      <c r="J74" s="17">
        <v>2633.12</v>
      </c>
      <c r="K74" s="17">
        <v>3107.08</v>
      </c>
      <c r="L74" s="18">
        <f>J74*курс!$A$1</f>
        <v>160620.32</v>
      </c>
      <c r="M74" s="18">
        <f>L74*1.18</f>
        <v>189531.97759999998</v>
      </c>
      <c r="N74" s="19">
        <v>3</v>
      </c>
      <c r="O74" s="3"/>
    </row>
    <row r="75" spans="1:15" ht="12.75">
      <c r="A75" s="12"/>
      <c r="B75" s="14" t="str">
        <f>HYPERLINK("http://rucoecom.danfoss.com/online/index.html?cartCodes="&amp;C75,C75)</f>
        <v>065B2451</v>
      </c>
      <c r="C75" s="15" t="s">
        <v>107</v>
      </c>
      <c r="D75" s="13" t="s">
        <v>64</v>
      </c>
      <c r="E75" s="13">
        <v>100</v>
      </c>
      <c r="F75" s="13" t="s">
        <v>108</v>
      </c>
      <c r="G75" s="16"/>
      <c r="H75" s="13">
        <v>1</v>
      </c>
      <c r="I75" s="13" t="s">
        <v>18</v>
      </c>
      <c r="J75" s="17">
        <v>3571.8</v>
      </c>
      <c r="K75" s="17">
        <v>4214.72</v>
      </c>
      <c r="L75" s="18">
        <f>J75*курс!$A$1</f>
        <v>217879.80000000002</v>
      </c>
      <c r="M75" s="18">
        <f>L75*1.18</f>
        <v>257098.16400000002</v>
      </c>
      <c r="N75" s="19">
        <v>3</v>
      </c>
      <c r="O75" s="3"/>
    </row>
    <row r="76" spans="1:15" ht="17.25" customHeight="1">
      <c r="A76" s="12"/>
      <c r="B76" s="14" t="str">
        <f>HYPERLINK("http://rucoecom.danfoss.com/online/index.html?cartCodes="&amp;C76,C76)</f>
        <v>065B2452</v>
      </c>
      <c r="C76" s="15" t="s">
        <v>109</v>
      </c>
      <c r="D76" s="13" t="s">
        <v>64</v>
      </c>
      <c r="E76" s="13">
        <v>125</v>
      </c>
      <c r="F76" s="13" t="s">
        <v>110</v>
      </c>
      <c r="G76" s="16"/>
      <c r="H76" s="13">
        <v>1</v>
      </c>
      <c r="I76" s="13" t="s">
        <v>18</v>
      </c>
      <c r="J76" s="17">
        <v>5701.09</v>
      </c>
      <c r="K76" s="17">
        <v>6727.29</v>
      </c>
      <c r="L76" s="18">
        <f>J76*курс!$A$1</f>
        <v>347766.49</v>
      </c>
      <c r="M76" s="18">
        <f>L76*1.18</f>
        <v>410364.4582</v>
      </c>
      <c r="N76" s="19">
        <v>3</v>
      </c>
      <c r="O76" s="3"/>
    </row>
    <row r="77" spans="1:15" ht="46.5" customHeight="1">
      <c r="A77" s="9" t="s">
        <v>111</v>
      </c>
      <c r="B77" s="9"/>
      <c r="C77" s="9"/>
      <c r="D77" s="9"/>
      <c r="E77" s="9"/>
      <c r="F77" s="9"/>
      <c r="G77" s="9"/>
      <c r="H77" s="9"/>
      <c r="I77" s="9"/>
      <c r="J77" s="10"/>
      <c r="K77" s="10"/>
      <c r="L77" s="10"/>
      <c r="M77" s="11"/>
      <c r="N77" s="12"/>
      <c r="O77" s="3"/>
    </row>
    <row r="78" spans="1:15" ht="12.75">
      <c r="A78" s="12"/>
      <c r="B78" s="14" t="str">
        <f>HYPERLINK("http://rucoecom.danfoss.com/online/index.html?cartCodes="&amp;C78,C78)</f>
        <v>065B2463</v>
      </c>
      <c r="C78" s="15" t="s">
        <v>112</v>
      </c>
      <c r="D78" s="13" t="s">
        <v>64</v>
      </c>
      <c r="E78" s="13">
        <v>150</v>
      </c>
      <c r="F78" s="13" t="s">
        <v>113</v>
      </c>
      <c r="G78" s="16">
        <v>300</v>
      </c>
      <c r="H78" s="13">
        <v>1</v>
      </c>
      <c r="I78" s="13" t="s">
        <v>18</v>
      </c>
      <c r="J78" s="17">
        <v>15450.9</v>
      </c>
      <c r="K78" s="17">
        <v>18232.06</v>
      </c>
      <c r="L78" s="18">
        <f>J78*курс!$A$1</f>
        <v>942504.9</v>
      </c>
      <c r="M78" s="18">
        <f>L78*1.18</f>
        <v>1112155.782</v>
      </c>
      <c r="N78" s="19">
        <v>3</v>
      </c>
      <c r="O78" s="3"/>
    </row>
    <row r="79" spans="1:15" ht="12.75">
      <c r="A79" s="12"/>
      <c r="B79" s="14" t="str">
        <f>HYPERLINK("http://rucoecom.danfoss.com/online/index.html?cartCodes="&amp;C79,C79)</f>
        <v>065B2464</v>
      </c>
      <c r="C79" s="15" t="s">
        <v>114</v>
      </c>
      <c r="D79" s="13" t="s">
        <v>64</v>
      </c>
      <c r="E79" s="13">
        <v>200</v>
      </c>
      <c r="F79" s="13" t="s">
        <v>115</v>
      </c>
      <c r="G79" s="16"/>
      <c r="H79" s="13">
        <v>1</v>
      </c>
      <c r="I79" s="13" t="s">
        <v>18</v>
      </c>
      <c r="J79" s="17">
        <v>22793.39</v>
      </c>
      <c r="K79" s="17">
        <v>26896.2</v>
      </c>
      <c r="L79" s="18">
        <f>J79*курс!$A$1</f>
        <v>1390396.79</v>
      </c>
      <c r="M79" s="18">
        <f>L79*1.18</f>
        <v>1640668.2122</v>
      </c>
      <c r="N79" s="19">
        <v>3</v>
      </c>
      <c r="O79" s="3"/>
    </row>
    <row r="80" spans="1:15" ht="27.75" customHeight="1">
      <c r="A80" s="12"/>
      <c r="B80" s="14" t="str">
        <f>HYPERLINK("http://rucoecom.danfoss.com/online/index.html?cartCodes="&amp;C80,C80)</f>
        <v>065B2465</v>
      </c>
      <c r="C80" s="15" t="s">
        <v>116</v>
      </c>
      <c r="D80" s="13" t="s">
        <v>64</v>
      </c>
      <c r="E80" s="13">
        <v>250</v>
      </c>
      <c r="F80" s="13" t="s">
        <v>117</v>
      </c>
      <c r="G80" s="16"/>
      <c r="H80" s="13">
        <v>1</v>
      </c>
      <c r="I80" s="13" t="s">
        <v>18</v>
      </c>
      <c r="J80" s="17">
        <v>36452.63</v>
      </c>
      <c r="K80" s="17">
        <v>43014.1</v>
      </c>
      <c r="L80" s="18">
        <f>J80*курс!$A$1</f>
        <v>2223610.4299999997</v>
      </c>
      <c r="M80" s="18">
        <f>L80*1.18</f>
        <v>2623860.3073999994</v>
      </c>
      <c r="N80" s="19">
        <v>3</v>
      </c>
      <c r="O80" s="3"/>
    </row>
    <row r="81" spans="1:15" ht="20.25" customHeight="1">
      <c r="A81" s="36" t="s">
        <v>118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12"/>
      <c r="O81" s="3"/>
    </row>
    <row r="82" spans="1:15" ht="26.25" customHeight="1">
      <c r="A82" s="12"/>
      <c r="B82" s="39" t="str">
        <f>HYPERLINK("http://rucoecom.danfoss.com/online/index.html?cartCodes="&amp;C82,C82)</f>
        <v>003G1393</v>
      </c>
      <c r="C82" s="40" t="s">
        <v>119</v>
      </c>
      <c r="D82" s="41" t="s">
        <v>120</v>
      </c>
      <c r="E82" s="41"/>
      <c r="F82" s="41"/>
      <c r="G82" s="41"/>
      <c r="H82" s="42">
        <v>1</v>
      </c>
      <c r="I82" s="42" t="s">
        <v>18</v>
      </c>
      <c r="J82" s="43">
        <v>152.86</v>
      </c>
      <c r="K82" s="17">
        <v>180.37</v>
      </c>
      <c r="L82" s="18">
        <f>J82*курс!$A$1</f>
        <v>9324.460000000001</v>
      </c>
      <c r="M82" s="18">
        <f>L82*1.18</f>
        <v>11002.8628</v>
      </c>
      <c r="N82" s="19">
        <v>3</v>
      </c>
      <c r="O82" s="3"/>
    </row>
    <row r="83" spans="1:15" ht="52.5" customHeight="1">
      <c r="A83" s="12"/>
      <c r="B83" s="39" t="str">
        <f>HYPERLINK("http://rucoecom.danfoss.com/online/index.html?cartCodes="&amp;C83,C83)</f>
        <v>003G1394</v>
      </c>
      <c r="C83" s="40" t="s">
        <v>121</v>
      </c>
      <c r="D83" s="41" t="s">
        <v>122</v>
      </c>
      <c r="E83" s="41"/>
      <c r="F83" s="41"/>
      <c r="G83" s="41"/>
      <c r="H83" s="42">
        <v>1</v>
      </c>
      <c r="I83" s="42" t="s">
        <v>18</v>
      </c>
      <c r="J83" s="43">
        <v>233.63</v>
      </c>
      <c r="K83" s="17">
        <v>275.68</v>
      </c>
      <c r="L83" s="18">
        <f>J83*курс!$A$1</f>
        <v>14251.43</v>
      </c>
      <c r="M83" s="18">
        <f>L83*1.18</f>
        <v>16816.6874</v>
      </c>
      <c r="N83" s="19">
        <v>2</v>
      </c>
      <c r="O83" s="3"/>
    </row>
    <row r="84" spans="1:15" ht="15" customHeight="1">
      <c r="A84" s="12"/>
      <c r="B84" s="39" t="str">
        <f>HYPERLINK("http://rucoecom.danfoss.com/online/index.html?cartCodes="&amp;C84,C84)</f>
        <v>003G1499</v>
      </c>
      <c r="C84" s="44" t="s">
        <v>123</v>
      </c>
      <c r="D84" s="45" t="s">
        <v>124</v>
      </c>
      <c r="E84" s="45"/>
      <c r="F84" s="45"/>
      <c r="G84" s="45"/>
      <c r="H84" s="46">
        <v>1</v>
      </c>
      <c r="I84" s="46" t="s">
        <v>18</v>
      </c>
      <c r="J84" s="47">
        <v>185.98</v>
      </c>
      <c r="K84" s="17">
        <v>219.46</v>
      </c>
      <c r="L84" s="18">
        <f>J84*курс!$A$1</f>
        <v>11344.779999999999</v>
      </c>
      <c r="M84" s="18">
        <f>L84*1.18</f>
        <v>13386.840399999997</v>
      </c>
      <c r="N84" s="19">
        <v>3</v>
      </c>
      <c r="O84" s="3"/>
    </row>
    <row r="85" spans="14:15" ht="12.75">
      <c r="N85" s="35"/>
      <c r="O85" s="3"/>
    </row>
    <row r="86" spans="1:15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"/>
    </row>
    <row r="87" spans="1:15" ht="15" customHeight="1">
      <c r="A87" s="48" t="s">
        <v>125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9"/>
      <c r="M87" s="49"/>
      <c r="N87" s="35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36" customHeight="1">
      <c r="A90" s="7" t="s">
        <v>3</v>
      </c>
      <c r="B90" s="7" t="s">
        <v>4</v>
      </c>
      <c r="C90" s="7" t="s">
        <v>4</v>
      </c>
      <c r="D90" s="7" t="s">
        <v>126</v>
      </c>
      <c r="E90" s="7" t="s">
        <v>6</v>
      </c>
      <c r="F90" s="7" t="s">
        <v>7</v>
      </c>
      <c r="G90" s="7" t="s">
        <v>127</v>
      </c>
      <c r="H90" s="7" t="s">
        <v>9</v>
      </c>
      <c r="I90" s="7" t="s">
        <v>10</v>
      </c>
      <c r="J90" s="7" t="s">
        <v>11</v>
      </c>
      <c r="K90" s="7"/>
      <c r="L90" s="7" t="s">
        <v>12</v>
      </c>
      <c r="M90" s="7"/>
      <c r="N90" s="50"/>
      <c r="O90" s="3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 t="s">
        <v>13</v>
      </c>
      <c r="K91" s="7" t="s">
        <v>14</v>
      </c>
      <c r="L91" s="7" t="s">
        <v>13</v>
      </c>
      <c r="M91" s="7" t="s">
        <v>14</v>
      </c>
      <c r="N91" s="50"/>
      <c r="O91" s="3"/>
    </row>
    <row r="92" spans="1:15" ht="41.25" customHeight="1">
      <c r="A92" s="9" t="s">
        <v>128</v>
      </c>
      <c r="B92" s="9"/>
      <c r="C92" s="9"/>
      <c r="D92" s="9"/>
      <c r="E92" s="9"/>
      <c r="F92" s="9"/>
      <c r="G92" s="9"/>
      <c r="H92" s="9"/>
      <c r="I92" s="9"/>
      <c r="J92" s="10"/>
      <c r="K92" s="10"/>
      <c r="L92" s="10"/>
      <c r="M92" s="10"/>
      <c r="N92" s="11"/>
      <c r="O92" s="3"/>
    </row>
    <row r="93" spans="1:15" ht="12.75">
      <c r="A93" s="13"/>
      <c r="B93" s="39" t="str">
        <f>HYPERLINK("http://rucoecom.danfoss.com/online/index.html?cartCodes="&amp;C93,C93)</f>
        <v>065В2598</v>
      </c>
      <c r="C93" s="51" t="s">
        <v>129</v>
      </c>
      <c r="D93" s="16" t="s">
        <v>130</v>
      </c>
      <c r="E93" s="16">
        <v>25</v>
      </c>
      <c r="F93" s="16">
        <v>8</v>
      </c>
      <c r="G93" s="16">
        <v>16</v>
      </c>
      <c r="H93" s="16">
        <v>1</v>
      </c>
      <c r="I93" s="16" t="s">
        <v>18</v>
      </c>
      <c r="J93" s="52">
        <v>1600.2163840000003</v>
      </c>
      <c r="K93" s="52">
        <v>1888.25728</v>
      </c>
      <c r="L93" s="18">
        <f>J93*курс!$A$1</f>
        <v>97613.19942400002</v>
      </c>
      <c r="M93" s="18">
        <f>L93*1.18</f>
        <v>115183.57532032001</v>
      </c>
      <c r="N93" s="19">
        <v>3</v>
      </c>
      <c r="O93" s="3"/>
    </row>
    <row r="94" spans="1:15" ht="12.75">
      <c r="A94" s="13"/>
      <c r="B94" s="39" t="str">
        <f>HYPERLINK("http://rucoecom.danfoss.com/online/index.html?cartCodes="&amp;C94,C94)</f>
        <v>065В2599</v>
      </c>
      <c r="C94" s="51" t="s">
        <v>131</v>
      </c>
      <c r="D94" s="16" t="s">
        <v>130</v>
      </c>
      <c r="E94" s="16">
        <v>32</v>
      </c>
      <c r="F94" s="16">
        <v>12.5</v>
      </c>
      <c r="G94" s="16"/>
      <c r="H94" s="16">
        <v>1</v>
      </c>
      <c r="I94" s="16" t="s">
        <v>18</v>
      </c>
      <c r="J94" s="52">
        <v>1616.8622080000002</v>
      </c>
      <c r="K94" s="52">
        <v>1907.8991360000002</v>
      </c>
      <c r="L94" s="18">
        <f>J94*курс!$A$1</f>
        <v>98628.59468800001</v>
      </c>
      <c r="M94" s="18">
        <f>L94*1.18</f>
        <v>116381.74173184001</v>
      </c>
      <c r="N94" s="19">
        <v>3</v>
      </c>
      <c r="O94" s="3"/>
    </row>
    <row r="95" spans="1:15" ht="12.75">
      <c r="A95" s="13"/>
      <c r="B95" s="39" t="str">
        <f>HYPERLINK("http://rucoecom.danfoss.com/online/index.html?cartCodes="&amp;C95,C95)</f>
        <v>065В2600</v>
      </c>
      <c r="C95" s="51" t="s">
        <v>132</v>
      </c>
      <c r="D95" s="16" t="s">
        <v>130</v>
      </c>
      <c r="E95" s="16">
        <v>40</v>
      </c>
      <c r="F95" s="16">
        <v>20</v>
      </c>
      <c r="G95" s="16"/>
      <c r="H95" s="16">
        <v>1</v>
      </c>
      <c r="I95" s="16" t="s">
        <v>18</v>
      </c>
      <c r="J95" s="52">
        <v>1816.7094400000003</v>
      </c>
      <c r="K95" s="52">
        <v>2143.709568</v>
      </c>
      <c r="L95" s="18">
        <f>J95*курс!$A$1</f>
        <v>110819.27584000002</v>
      </c>
      <c r="M95" s="18">
        <f>L95*1.18</f>
        <v>130766.74549120001</v>
      </c>
      <c r="N95" s="19">
        <v>3</v>
      </c>
      <c r="O95" s="3"/>
    </row>
    <row r="96" spans="1:15" ht="12.75">
      <c r="A96" s="13"/>
      <c r="B96" s="39" t="str">
        <f>HYPERLINK("http://rucoecom.danfoss.com/online/index.html?cartCodes="&amp;C96,C96)</f>
        <v>065В2601</v>
      </c>
      <c r="C96" s="51" t="s">
        <v>133</v>
      </c>
      <c r="D96" s="16" t="s">
        <v>130</v>
      </c>
      <c r="E96" s="16">
        <v>50</v>
      </c>
      <c r="F96" s="16">
        <v>32</v>
      </c>
      <c r="G96" s="16">
        <v>14</v>
      </c>
      <c r="H96" s="16">
        <v>1</v>
      </c>
      <c r="I96" s="16" t="s">
        <v>18</v>
      </c>
      <c r="J96" s="52">
        <v>1974.1471360000003</v>
      </c>
      <c r="K96" s="52">
        <v>2329.496</v>
      </c>
      <c r="L96" s="18">
        <f>J96*курс!$A$1</f>
        <v>120422.97529600002</v>
      </c>
      <c r="M96" s="18">
        <f>L96*1.18</f>
        <v>142099.11084928003</v>
      </c>
      <c r="N96" s="19">
        <v>3</v>
      </c>
      <c r="O96" s="3"/>
    </row>
    <row r="97" spans="1:15" ht="12.75">
      <c r="A97" s="13"/>
      <c r="B97" s="39" t="str">
        <f>HYPERLINK("http://rucoecom.danfoss.com/online/index.html?cartCodes="&amp;C97,C97)</f>
        <v>065В2602</v>
      </c>
      <c r="C97" s="51" t="s">
        <v>134</v>
      </c>
      <c r="D97" s="16" t="s">
        <v>130</v>
      </c>
      <c r="E97" s="16">
        <v>65</v>
      </c>
      <c r="F97" s="16">
        <v>50</v>
      </c>
      <c r="G97" s="16">
        <v>12</v>
      </c>
      <c r="H97" s="16">
        <v>1</v>
      </c>
      <c r="I97" s="16" t="s">
        <v>18</v>
      </c>
      <c r="J97" s="52">
        <v>2959.7226880000003</v>
      </c>
      <c r="K97" s="52">
        <v>3492.4647680000003</v>
      </c>
      <c r="L97" s="18">
        <f>J97*курс!$A$1</f>
        <v>180543.08396800002</v>
      </c>
      <c r="M97" s="18">
        <f>L97*1.18</f>
        <v>213040.83908224</v>
      </c>
      <c r="N97" s="19">
        <v>3</v>
      </c>
      <c r="O97" s="3"/>
    </row>
    <row r="98" spans="1:15" ht="12.75">
      <c r="A98" s="13"/>
      <c r="B98" s="39" t="str">
        <f>HYPERLINK("http://rucoecom.danfoss.com/online/index.html?cartCodes="&amp;C98,C98)</f>
        <v>065В2603</v>
      </c>
      <c r="C98" s="51" t="s">
        <v>135</v>
      </c>
      <c r="D98" s="16" t="s">
        <v>130</v>
      </c>
      <c r="E98" s="16">
        <v>80</v>
      </c>
      <c r="F98" s="16">
        <v>80</v>
      </c>
      <c r="G98" s="16">
        <v>10</v>
      </c>
      <c r="H98" s="16">
        <v>1</v>
      </c>
      <c r="I98" s="16" t="s">
        <v>18</v>
      </c>
      <c r="J98" s="52">
        <v>3179.2334080000005</v>
      </c>
      <c r="K98" s="52">
        <v>3751.4863360000004</v>
      </c>
      <c r="L98" s="18">
        <f>J98*курс!$A$1</f>
        <v>193933.23788800003</v>
      </c>
      <c r="M98" s="18">
        <f>L98*1.18</f>
        <v>228841.22070784002</v>
      </c>
      <c r="N98" s="19">
        <v>3</v>
      </c>
      <c r="O98" s="3"/>
    </row>
    <row r="99" spans="1:15" ht="12.75">
      <c r="A99" s="13"/>
      <c r="B99" s="39" t="str">
        <f>HYPERLINK("http://rucoecom.danfoss.com/online/index.html?cartCodes="&amp;C99,C99)</f>
        <v>065В2604</v>
      </c>
      <c r="C99" s="51" t="s">
        <v>136</v>
      </c>
      <c r="D99" s="16" t="s">
        <v>130</v>
      </c>
      <c r="E99" s="16">
        <v>100</v>
      </c>
      <c r="F99" s="16">
        <v>125</v>
      </c>
      <c r="G99" s="16"/>
      <c r="H99" s="16">
        <v>1</v>
      </c>
      <c r="I99" s="16" t="s">
        <v>18</v>
      </c>
      <c r="J99" s="52">
        <v>4817.284160000001</v>
      </c>
      <c r="K99" s="52">
        <v>5684.392064</v>
      </c>
      <c r="L99" s="18">
        <f>J99*курс!$A$1</f>
        <v>293854.33376000007</v>
      </c>
      <c r="M99" s="18">
        <f>L99*1.18</f>
        <v>346748.11383680004</v>
      </c>
      <c r="N99" s="19">
        <v>3</v>
      </c>
      <c r="O99" s="3"/>
    </row>
    <row r="100" spans="1:15" ht="12.75">
      <c r="A100" s="13"/>
      <c r="B100" s="39" t="str">
        <f>HYPERLINK("http://rucoecom.danfoss.com/online/index.html?cartCodes="&amp;C100,C100)</f>
        <v>065В2605</v>
      </c>
      <c r="C100" s="51" t="s">
        <v>137</v>
      </c>
      <c r="D100" s="16" t="s">
        <v>130</v>
      </c>
      <c r="E100" s="16">
        <v>125</v>
      </c>
      <c r="F100" s="16">
        <v>160</v>
      </c>
      <c r="G100" s="16"/>
      <c r="H100" s="16">
        <v>1</v>
      </c>
      <c r="I100" s="16" t="s">
        <v>18</v>
      </c>
      <c r="J100" s="52">
        <v>6273.658560000001</v>
      </c>
      <c r="K100" s="52">
        <v>7402.924672000001</v>
      </c>
      <c r="L100" s="18">
        <f>J100*курс!$A$1</f>
        <v>382693.1721600001</v>
      </c>
      <c r="M100" s="18">
        <f>L100*1.18</f>
        <v>451577.94314880006</v>
      </c>
      <c r="N100" s="19">
        <v>3</v>
      </c>
      <c r="O100" s="3"/>
    </row>
    <row r="101" spans="1:15" ht="34.5" customHeight="1">
      <c r="A101" s="9" t="s">
        <v>138</v>
      </c>
      <c r="B101" s="9"/>
      <c r="C101" s="9"/>
      <c r="D101" s="9"/>
      <c r="E101" s="9"/>
      <c r="F101" s="9"/>
      <c r="G101" s="9"/>
      <c r="H101" s="9"/>
      <c r="I101" s="9"/>
      <c r="J101" s="53"/>
      <c r="K101" s="53"/>
      <c r="L101" s="53"/>
      <c r="M101" s="53"/>
      <c r="N101" s="54"/>
      <c r="O101" s="3"/>
    </row>
    <row r="102" spans="1:15" ht="12.75">
      <c r="A102" s="13"/>
      <c r="B102" s="39" t="str">
        <f>HYPERLINK("http://rucoecom.danfoss.com/online/index.html?cartCodes="&amp;C102,C102)</f>
        <v>065В2606</v>
      </c>
      <c r="C102" s="15" t="s">
        <v>139</v>
      </c>
      <c r="D102" s="13" t="s">
        <v>130</v>
      </c>
      <c r="E102" s="13">
        <v>25</v>
      </c>
      <c r="F102" s="16">
        <v>8</v>
      </c>
      <c r="G102" s="16">
        <v>18</v>
      </c>
      <c r="H102" s="16">
        <v>1</v>
      </c>
      <c r="I102" s="16" t="s">
        <v>18</v>
      </c>
      <c r="J102" s="52">
        <v>1957.512128</v>
      </c>
      <c r="K102" s="52">
        <v>2309.86496</v>
      </c>
      <c r="L102" s="18">
        <f>J102*курс!$A$1</f>
        <v>119408.239808</v>
      </c>
      <c r="M102" s="18">
        <f>L102*1.18</f>
        <v>140901.72297344</v>
      </c>
      <c r="N102" s="19">
        <v>3</v>
      </c>
      <c r="O102" s="3"/>
    </row>
    <row r="103" spans="1:15" ht="12.75">
      <c r="A103" s="13"/>
      <c r="B103" s="39" t="str">
        <f>HYPERLINK("http://rucoecom.danfoss.com/online/index.html?cartCodes="&amp;C103,C103)</f>
        <v>065В2607</v>
      </c>
      <c r="C103" s="15" t="s">
        <v>140</v>
      </c>
      <c r="D103" s="13" t="s">
        <v>130</v>
      </c>
      <c r="E103" s="13">
        <v>32</v>
      </c>
      <c r="F103" s="16">
        <v>12.5</v>
      </c>
      <c r="G103" s="16"/>
      <c r="H103" s="16">
        <v>1</v>
      </c>
      <c r="I103" s="16" t="s">
        <v>18</v>
      </c>
      <c r="J103" s="52">
        <v>1983.2325759999999</v>
      </c>
      <c r="K103" s="52">
        <v>2340.214656</v>
      </c>
      <c r="L103" s="18">
        <f>J103*курс!$A$1</f>
        <v>120977.187136</v>
      </c>
      <c r="M103" s="18">
        <f>L103*1.18</f>
        <v>142753.08082047998</v>
      </c>
      <c r="N103" s="19">
        <v>3</v>
      </c>
      <c r="O103" s="3"/>
    </row>
    <row r="104" spans="1:15" ht="12.75">
      <c r="A104" s="13"/>
      <c r="B104" s="39" t="str">
        <f>HYPERLINK("http://rucoecom.danfoss.com/online/index.html?cartCodes="&amp;C104,C104)</f>
        <v>065В2608</v>
      </c>
      <c r="C104" s="15" t="s">
        <v>141</v>
      </c>
      <c r="D104" s="13" t="s">
        <v>130</v>
      </c>
      <c r="E104" s="13">
        <v>40</v>
      </c>
      <c r="F104" s="16">
        <v>20</v>
      </c>
      <c r="G104" s="16">
        <v>16</v>
      </c>
      <c r="H104" s="16">
        <v>1</v>
      </c>
      <c r="I104" s="16" t="s">
        <v>18</v>
      </c>
      <c r="J104" s="52">
        <v>2169.4408320000002</v>
      </c>
      <c r="K104" s="52">
        <v>2559.941696</v>
      </c>
      <c r="L104" s="18">
        <f>J104*курс!$A$1</f>
        <v>132335.890752</v>
      </c>
      <c r="M104" s="18">
        <f>L104*1.18</f>
        <v>156156.35108736</v>
      </c>
      <c r="N104" s="19">
        <v>3</v>
      </c>
      <c r="O104" s="3"/>
    </row>
    <row r="105" spans="1:14" ht="12.75">
      <c r="A105" s="13"/>
      <c r="B105" s="39" t="str">
        <f>HYPERLINK("http://rucoecom.danfoss.com/online/index.html?cartCodes="&amp;C105,C105)</f>
        <v>065В2609</v>
      </c>
      <c r="C105" s="15" t="s">
        <v>142</v>
      </c>
      <c r="D105" s="13" t="s">
        <v>130</v>
      </c>
      <c r="E105" s="13">
        <v>50</v>
      </c>
      <c r="F105" s="16">
        <v>32</v>
      </c>
      <c r="G105" s="16">
        <v>14</v>
      </c>
      <c r="H105" s="16">
        <v>1</v>
      </c>
      <c r="I105" s="16" t="s">
        <v>18</v>
      </c>
      <c r="J105" s="52">
        <v>2322.346624</v>
      </c>
      <c r="K105" s="52">
        <v>2740.3742080000006</v>
      </c>
      <c r="L105" s="18">
        <f>J105*курс!$A$1</f>
        <v>141663.144064</v>
      </c>
      <c r="M105" s="18">
        <f>L105*1.18</f>
        <v>167162.50999551997</v>
      </c>
      <c r="N105" s="19">
        <v>3</v>
      </c>
    </row>
    <row r="106" spans="1:14" ht="12.75">
      <c r="A106" s="13"/>
      <c r="B106" s="39" t="str">
        <f>HYPERLINK("http://rucoecom.danfoss.com/online/index.html?cartCodes="&amp;C106,C106)</f>
        <v>065В2610</v>
      </c>
      <c r="C106" s="15" t="s">
        <v>143</v>
      </c>
      <c r="D106" s="13" t="s">
        <v>130</v>
      </c>
      <c r="E106" s="13">
        <v>65</v>
      </c>
      <c r="F106" s="16">
        <v>50</v>
      </c>
      <c r="G106" s="16">
        <v>12</v>
      </c>
      <c r="H106" s="16">
        <v>1</v>
      </c>
      <c r="I106" s="16" t="s">
        <v>18</v>
      </c>
      <c r="J106" s="52">
        <v>3316.9968000000003</v>
      </c>
      <c r="K106" s="52">
        <v>3914.050816000001</v>
      </c>
      <c r="L106" s="18">
        <f>J106*курс!$A$1</f>
        <v>202336.8048</v>
      </c>
      <c r="M106" s="18">
        <f>L106*1.18</f>
        <v>238757.429664</v>
      </c>
      <c r="N106" s="19">
        <v>3</v>
      </c>
    </row>
    <row r="107" spans="1:14" ht="12.75">
      <c r="A107" s="13"/>
      <c r="B107" s="39" t="str">
        <f>HYPERLINK("http://rucoecom.danfoss.com/online/index.html?cartCodes="&amp;C107,C107)</f>
        <v>065В2611</v>
      </c>
      <c r="C107" s="15" t="s">
        <v>144</v>
      </c>
      <c r="D107" s="13" t="s">
        <v>130</v>
      </c>
      <c r="E107" s="13">
        <v>80</v>
      </c>
      <c r="F107" s="16">
        <v>80</v>
      </c>
      <c r="G107" s="16">
        <v>10</v>
      </c>
      <c r="H107" s="16">
        <v>1</v>
      </c>
      <c r="I107" s="16" t="s">
        <v>18</v>
      </c>
      <c r="J107" s="52">
        <v>3818.1020800000006</v>
      </c>
      <c r="K107" s="52">
        <v>4505.361536</v>
      </c>
      <c r="L107" s="18">
        <f>J107*курс!$A$1</f>
        <v>232904.22688000003</v>
      </c>
      <c r="M107" s="18">
        <f>L107*1.18</f>
        <v>274826.9877184</v>
      </c>
      <c r="N107" s="19">
        <v>3</v>
      </c>
    </row>
    <row r="108" spans="1:14" ht="12.75">
      <c r="A108" s="13"/>
      <c r="B108" s="39" t="str">
        <f>HYPERLINK("http://rucoecom.danfoss.com/online/index.html?cartCodes="&amp;C108,C108)</f>
        <v>065В2612</v>
      </c>
      <c r="C108" s="15" t="s">
        <v>145</v>
      </c>
      <c r="D108" s="13" t="s">
        <v>130</v>
      </c>
      <c r="E108" s="13">
        <v>100</v>
      </c>
      <c r="F108" s="16">
        <v>125</v>
      </c>
      <c r="G108" s="16"/>
      <c r="H108" s="16">
        <v>1</v>
      </c>
      <c r="I108" s="16" t="s">
        <v>18</v>
      </c>
      <c r="J108" s="52">
        <v>5298.715136000001</v>
      </c>
      <c r="K108" s="52">
        <v>6252.480832000001</v>
      </c>
      <c r="L108" s="18">
        <f>J108*курс!$A$1</f>
        <v>323221.62329600006</v>
      </c>
      <c r="M108" s="18">
        <f>L108*1.18</f>
        <v>381401.51548928005</v>
      </c>
      <c r="N108" s="19">
        <v>3</v>
      </c>
    </row>
    <row r="109" spans="1:14" ht="12.75">
      <c r="A109" s="13"/>
      <c r="B109" s="39" t="str">
        <f>HYPERLINK("http://rucoecom.danfoss.com/online/index.html?cartCodes="&amp;C109,C109)</f>
        <v>065В2613</v>
      </c>
      <c r="C109" s="15" t="s">
        <v>146</v>
      </c>
      <c r="D109" s="13" t="s">
        <v>130</v>
      </c>
      <c r="E109" s="13">
        <v>125</v>
      </c>
      <c r="F109" s="16">
        <v>160</v>
      </c>
      <c r="G109" s="16"/>
      <c r="H109" s="16">
        <v>1</v>
      </c>
      <c r="I109" s="16" t="s">
        <v>18</v>
      </c>
      <c r="J109" s="52">
        <v>6812.619839999999</v>
      </c>
      <c r="K109" s="52">
        <v>8038.894656</v>
      </c>
      <c r="L109" s="18">
        <f>J109*курс!$A$1</f>
        <v>415569.81023999996</v>
      </c>
      <c r="M109" s="18">
        <f>L109*1.18</f>
        <v>490372.3760831999</v>
      </c>
      <c r="N109" s="19">
        <v>3</v>
      </c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 selectLockedCells="1" selectUnlockedCells="1"/>
  <mergeCells count="65">
    <mergeCell ref="A1:N1"/>
    <mergeCell ref="B2:M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M4"/>
    <mergeCell ref="A6:I6"/>
    <mergeCell ref="A7:A19"/>
    <mergeCell ref="G7:G16"/>
    <mergeCell ref="G17:G19"/>
    <mergeCell ref="G20:G22"/>
    <mergeCell ref="A23:I23"/>
    <mergeCell ref="A24:A33"/>
    <mergeCell ref="G24:G33"/>
    <mergeCell ref="A34:I34"/>
    <mergeCell ref="A35:A44"/>
    <mergeCell ref="G35:G47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K50"/>
    <mergeCell ref="L50:M50"/>
    <mergeCell ref="A52:I52"/>
    <mergeCell ref="G53:G58"/>
    <mergeCell ref="G59:G65"/>
    <mergeCell ref="A66:I66"/>
    <mergeCell ref="G67:G76"/>
    <mergeCell ref="A77:I77"/>
    <mergeCell ref="G78:G80"/>
    <mergeCell ref="D82:G82"/>
    <mergeCell ref="D83:G83"/>
    <mergeCell ref="D84:G84"/>
    <mergeCell ref="A87:K87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K90"/>
    <mergeCell ref="L90:M90"/>
    <mergeCell ref="A92:I92"/>
    <mergeCell ref="A93:A100"/>
    <mergeCell ref="G98:G100"/>
    <mergeCell ref="A101:I101"/>
    <mergeCell ref="A102:A109"/>
    <mergeCell ref="G102:G103"/>
    <mergeCell ref="G107:G10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" sqref="A2"/>
    </sheetView>
  </sheetViews>
  <sheetFormatPr defaultColWidth="9.140625" defaultRowHeight="12.75"/>
  <cols>
    <col min="1" max="2" width="16.140625" style="1" customWidth="1"/>
    <col min="3" max="3" width="0" style="1" hidden="1" customWidth="1"/>
    <col min="4" max="4" width="13.57421875" style="1" customWidth="1"/>
    <col min="5" max="6" width="8.7109375" style="1" customWidth="1"/>
    <col min="7" max="7" width="20.8515625" style="1" customWidth="1"/>
    <col min="8" max="8" width="12.57421875" style="1" customWidth="1"/>
    <col min="9" max="9" width="8.7109375" style="1" customWidth="1"/>
    <col min="10" max="11" width="0" style="1" hidden="1" customWidth="1"/>
    <col min="12" max="13" width="12.00390625" style="1" customWidth="1"/>
    <col min="14" max="15" width="8.7109375" style="1" customWidth="1"/>
    <col min="16" max="16" width="14.140625" style="1" customWidth="1"/>
    <col min="17" max="16384" width="8.7109375" style="1" customWidth="1"/>
  </cols>
  <sheetData>
    <row r="1" spans="1:15" ht="43.5" customHeight="1">
      <c r="A1" s="178" t="s">
        <v>733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  <c r="O1" s="179"/>
    </row>
    <row r="2" spans="1:13" ht="46.5" customHeight="1" hidden="1">
      <c r="A2" s="4"/>
      <c r="B2" s="5" t="s">
        <v>318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6" t="s">
        <v>734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468</v>
      </c>
      <c r="F4" s="59" t="s">
        <v>735</v>
      </c>
      <c r="G4" s="59" t="s">
        <v>736</v>
      </c>
      <c r="H4" s="59" t="s">
        <v>737</v>
      </c>
      <c r="I4" s="59" t="s">
        <v>738</v>
      </c>
      <c r="J4" s="180" t="s">
        <v>12</v>
      </c>
      <c r="K4" s="180"/>
      <c r="L4" s="180" t="s">
        <v>739</v>
      </c>
      <c r="M4" s="180"/>
    </row>
    <row r="5" spans="1:13" ht="12.75">
      <c r="A5" s="59"/>
      <c r="B5" s="59"/>
      <c r="C5" s="59"/>
      <c r="D5" s="59"/>
      <c r="E5" s="59"/>
      <c r="F5" s="59"/>
      <c r="G5" s="59"/>
      <c r="H5" s="59"/>
      <c r="I5" s="59"/>
      <c r="J5" s="180" t="s">
        <v>13</v>
      </c>
      <c r="K5" s="180" t="s">
        <v>14</v>
      </c>
      <c r="L5" s="180" t="s">
        <v>13</v>
      </c>
      <c r="M5" s="180" t="s">
        <v>14</v>
      </c>
    </row>
    <row r="6" spans="1:13" ht="12.75">
      <c r="A6" s="16"/>
      <c r="B6" s="39" t="s">
        <v>740</v>
      </c>
      <c r="C6" s="51" t="s">
        <v>741</v>
      </c>
      <c r="D6" s="16" t="s">
        <v>742</v>
      </c>
      <c r="E6" s="16">
        <v>150</v>
      </c>
      <c r="F6" s="16">
        <v>320</v>
      </c>
      <c r="G6" s="16" t="s">
        <v>186</v>
      </c>
      <c r="H6" s="16">
        <v>16</v>
      </c>
      <c r="I6" s="16" t="s">
        <v>743</v>
      </c>
      <c r="J6" s="52" t="s">
        <v>744</v>
      </c>
      <c r="K6" s="52" t="s">
        <v>744</v>
      </c>
      <c r="L6" s="52" t="s">
        <v>744</v>
      </c>
      <c r="M6" s="52" t="s">
        <v>744</v>
      </c>
    </row>
    <row r="7" spans="1:13" ht="12.75">
      <c r="A7" s="16"/>
      <c r="B7" s="39" t="s">
        <v>745</v>
      </c>
      <c r="C7" s="51" t="s">
        <v>746</v>
      </c>
      <c r="D7" s="16" t="s">
        <v>742</v>
      </c>
      <c r="E7" s="16">
        <v>200</v>
      </c>
      <c r="F7" s="16">
        <v>450</v>
      </c>
      <c r="G7" s="16"/>
      <c r="H7" s="16"/>
      <c r="I7" s="16"/>
      <c r="J7" s="52" t="s">
        <v>744</v>
      </c>
      <c r="K7" s="52" t="s">
        <v>744</v>
      </c>
      <c r="L7" s="52" t="s">
        <v>744</v>
      </c>
      <c r="M7" s="52" t="s">
        <v>744</v>
      </c>
    </row>
    <row r="8" spans="1:13" ht="12.75">
      <c r="A8" s="16"/>
      <c r="B8" s="39" t="s">
        <v>747</v>
      </c>
      <c r="C8" s="51" t="s">
        <v>748</v>
      </c>
      <c r="D8" s="16" t="s">
        <v>742</v>
      </c>
      <c r="E8" s="16">
        <v>250</v>
      </c>
      <c r="F8" s="16">
        <v>630</v>
      </c>
      <c r="G8" s="16"/>
      <c r="H8" s="16"/>
      <c r="I8" s="16"/>
      <c r="J8" s="52" t="s">
        <v>744</v>
      </c>
      <c r="K8" s="52" t="s">
        <v>744</v>
      </c>
      <c r="L8" s="52" t="s">
        <v>744</v>
      </c>
      <c r="M8" s="52" t="s">
        <v>744</v>
      </c>
    </row>
    <row r="9" spans="1:13" ht="12.75">
      <c r="A9" s="16"/>
      <c r="B9" s="39" t="s">
        <v>749</v>
      </c>
      <c r="C9" s="51" t="s">
        <v>750</v>
      </c>
      <c r="D9" s="16" t="s">
        <v>742</v>
      </c>
      <c r="E9" s="16">
        <v>150</v>
      </c>
      <c r="F9" s="16">
        <v>320</v>
      </c>
      <c r="G9" s="16"/>
      <c r="H9" s="16">
        <v>40</v>
      </c>
      <c r="I9" s="16" t="s">
        <v>743</v>
      </c>
      <c r="J9" s="52" t="s">
        <v>744</v>
      </c>
      <c r="K9" s="52" t="s">
        <v>744</v>
      </c>
      <c r="L9" s="52" t="s">
        <v>744</v>
      </c>
      <c r="M9" s="52" t="s">
        <v>744</v>
      </c>
    </row>
    <row r="10" spans="1:13" ht="12.75">
      <c r="A10" s="16"/>
      <c r="B10" s="39" t="s">
        <v>751</v>
      </c>
      <c r="C10" s="51" t="s">
        <v>752</v>
      </c>
      <c r="D10" s="16" t="s">
        <v>742</v>
      </c>
      <c r="E10" s="16">
        <v>200</v>
      </c>
      <c r="F10" s="16">
        <v>450</v>
      </c>
      <c r="G10" s="16"/>
      <c r="H10" s="16"/>
      <c r="I10" s="16"/>
      <c r="J10" s="52" t="s">
        <v>744</v>
      </c>
      <c r="K10" s="52" t="s">
        <v>744</v>
      </c>
      <c r="L10" s="52" t="s">
        <v>744</v>
      </c>
      <c r="M10" s="52" t="s">
        <v>744</v>
      </c>
    </row>
    <row r="11" spans="1:13" ht="12.75">
      <c r="A11" s="16"/>
      <c r="B11" s="39" t="s">
        <v>753</v>
      </c>
      <c r="C11" s="51" t="s">
        <v>754</v>
      </c>
      <c r="D11" s="16" t="s">
        <v>742</v>
      </c>
      <c r="E11" s="16">
        <v>250</v>
      </c>
      <c r="F11" s="16">
        <v>630</v>
      </c>
      <c r="G11" s="16"/>
      <c r="H11" s="16"/>
      <c r="I11" s="16"/>
      <c r="J11" s="52" t="s">
        <v>744</v>
      </c>
      <c r="K11" s="52" t="s">
        <v>744</v>
      </c>
      <c r="L11" s="52" t="s">
        <v>744</v>
      </c>
      <c r="M11" s="52" t="s">
        <v>744</v>
      </c>
    </row>
    <row r="12" spans="1:13" ht="12.75">
      <c r="A12" s="109" t="s">
        <v>755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2.75">
      <c r="A13" s="16"/>
      <c r="B13" s="39" t="str">
        <f>HYPERLINK("http://rucoecom.danfoss.com/online/index.html?cartCodes="&amp;C13,C13)</f>
        <v>003G1599</v>
      </c>
      <c r="C13" s="40" t="s">
        <v>756</v>
      </c>
      <c r="D13" s="67" t="s">
        <v>757</v>
      </c>
      <c r="E13" s="67"/>
      <c r="F13" s="67"/>
      <c r="G13" s="67"/>
      <c r="H13" s="67"/>
      <c r="I13" s="67"/>
      <c r="J13" s="18">
        <f>L13*курс!$A$1</f>
        <v>2913.9700000000003</v>
      </c>
      <c r="K13" s="18">
        <f>J13*1.18</f>
        <v>3438.4846000000002</v>
      </c>
      <c r="L13" s="52">
        <v>47.77</v>
      </c>
      <c r="M13" s="52">
        <v>56.37</v>
      </c>
    </row>
    <row r="14" spans="1:13" ht="12.75">
      <c r="A14" s="109" t="s">
        <v>758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>
      <c r="A15" s="42"/>
      <c r="B15" s="39" t="str">
        <f>HYPERLINK("http://rucoecom.danfoss.com/online/index.html?cartCodes="&amp;C15,C15)</f>
        <v>003H6660</v>
      </c>
      <c r="C15" s="40" t="s">
        <v>333</v>
      </c>
      <c r="D15" s="42" t="s">
        <v>324</v>
      </c>
      <c r="E15" s="42">
        <v>40</v>
      </c>
      <c r="F15" s="42">
        <v>20</v>
      </c>
      <c r="G15" s="42" t="s">
        <v>759</v>
      </c>
      <c r="H15" s="42">
        <v>25</v>
      </c>
      <c r="I15" s="42">
        <v>150</v>
      </c>
      <c r="J15" s="18">
        <f>L15*курс!$A$1</f>
        <v>122646.59999999999</v>
      </c>
      <c r="K15" s="18">
        <f>J15*1.18</f>
        <v>144722.98799999998</v>
      </c>
      <c r="L15" s="52">
        <v>2010.6</v>
      </c>
      <c r="M15" s="52">
        <v>2372.51</v>
      </c>
    </row>
    <row r="16" spans="1:13" ht="12.75">
      <c r="A16" s="42"/>
      <c r="B16" s="39" t="str">
        <f>HYPERLINK("http://rucoecom.danfoss.com/online/index.html?cartCodes="&amp;C16,C16)</f>
        <v>003H6663</v>
      </c>
      <c r="C16" s="51" t="s">
        <v>341</v>
      </c>
      <c r="D16" s="42" t="s">
        <v>324</v>
      </c>
      <c r="E16" s="16">
        <v>40</v>
      </c>
      <c r="F16" s="42">
        <v>20</v>
      </c>
      <c r="G16" s="16" t="s">
        <v>760</v>
      </c>
      <c r="H16" s="16">
        <v>25</v>
      </c>
      <c r="I16" s="42"/>
      <c r="J16" s="18">
        <f>L16*курс!$A$1</f>
        <v>122646.59999999999</v>
      </c>
      <c r="K16" s="18">
        <f>J16*1.18</f>
        <v>144722.98799999998</v>
      </c>
      <c r="L16" s="52">
        <v>2010.6</v>
      </c>
      <c r="M16" s="52">
        <v>2372.51</v>
      </c>
    </row>
    <row r="17" spans="1:13" ht="12.75">
      <c r="A17" s="42"/>
      <c r="B17" s="39" t="str">
        <f>HYPERLINK("http://rucoecom.danfoss.com/online/index.html?cartCodes="&amp;C17,C17)</f>
        <v>003H6373</v>
      </c>
      <c r="C17" s="51" t="s">
        <v>761</v>
      </c>
      <c r="D17" s="16" t="s">
        <v>762</v>
      </c>
      <c r="E17" s="16">
        <v>40</v>
      </c>
      <c r="F17" s="42">
        <v>20</v>
      </c>
      <c r="G17" s="16" t="s">
        <v>763</v>
      </c>
      <c r="H17" s="16">
        <v>25</v>
      </c>
      <c r="I17" s="42"/>
      <c r="J17" s="18">
        <f>L17*курс!$A$1</f>
        <v>123765.34</v>
      </c>
      <c r="K17" s="18">
        <f>J17*1.18</f>
        <v>146043.10119999998</v>
      </c>
      <c r="L17" s="52">
        <v>2028.94</v>
      </c>
      <c r="M17" s="52">
        <v>2394.15</v>
      </c>
    </row>
    <row r="18" spans="1:13" ht="12.75">
      <c r="A18" s="42"/>
      <c r="B18" s="39" t="str">
        <f>HYPERLINK("http://rucoecom.danfoss.com/online/index.html?cartCodes="&amp;C18,C18)</f>
        <v>003H6379</v>
      </c>
      <c r="C18" s="51" t="s">
        <v>764</v>
      </c>
      <c r="D18" s="16" t="s">
        <v>762</v>
      </c>
      <c r="E18" s="16">
        <v>40</v>
      </c>
      <c r="F18" s="42">
        <v>20</v>
      </c>
      <c r="G18" s="16" t="s">
        <v>765</v>
      </c>
      <c r="H18" s="16">
        <v>25</v>
      </c>
      <c r="I18" s="42"/>
      <c r="J18" s="18">
        <f>L18*курс!$A$1</f>
        <v>123765.34</v>
      </c>
      <c r="K18" s="18">
        <f>J18*1.18</f>
        <v>146043.10119999998</v>
      </c>
      <c r="L18" s="52">
        <v>2028.94</v>
      </c>
      <c r="M18" s="52">
        <v>2394.15</v>
      </c>
    </row>
    <row r="19" spans="1:13" ht="12.75">
      <c r="A19" s="42"/>
      <c r="B19" s="39" t="str">
        <f>HYPERLINK("http://rucoecom.danfoss.com/online/index.html?cartCodes="&amp;C19,C19)</f>
        <v>003H6627</v>
      </c>
      <c r="C19" s="51" t="s">
        <v>419</v>
      </c>
      <c r="D19" s="16" t="s">
        <v>404</v>
      </c>
      <c r="E19" s="16">
        <v>40</v>
      </c>
      <c r="F19" s="42">
        <v>20</v>
      </c>
      <c r="G19" s="16" t="s">
        <v>766</v>
      </c>
      <c r="H19" s="16">
        <v>25</v>
      </c>
      <c r="I19" s="42"/>
      <c r="J19" s="18">
        <f>L19*курс!$A$1</f>
        <v>139635.1</v>
      </c>
      <c r="K19" s="18">
        <f>J19*1.18</f>
        <v>164769.418</v>
      </c>
      <c r="L19" s="52">
        <v>2289.1</v>
      </c>
      <c r="M19" s="52">
        <v>2701.14</v>
      </c>
    </row>
    <row r="20" spans="1:13" ht="12.75">
      <c r="A20" s="42"/>
      <c r="B20" s="39" t="str">
        <f>HYPERLINK("http://rucoecom.danfoss.com/online/index.html?cartCodes="&amp;C20,C20)</f>
        <v>003H6630</v>
      </c>
      <c r="C20" s="51" t="s">
        <v>422</v>
      </c>
      <c r="D20" s="16" t="s">
        <v>404</v>
      </c>
      <c r="E20" s="16">
        <v>40</v>
      </c>
      <c r="F20" s="42">
        <v>20</v>
      </c>
      <c r="G20" s="16" t="s">
        <v>767</v>
      </c>
      <c r="H20" s="16">
        <v>25</v>
      </c>
      <c r="I20" s="42"/>
      <c r="J20" s="18">
        <f>L20*курс!$A$1</f>
        <v>139635.1</v>
      </c>
      <c r="K20" s="18">
        <f>J20*1.18</f>
        <v>164769.418</v>
      </c>
      <c r="L20" s="52">
        <v>2289.1</v>
      </c>
      <c r="M20" s="52">
        <v>2701.14</v>
      </c>
    </row>
    <row r="22" ht="12.75">
      <c r="A22" s="1" t="s">
        <v>768</v>
      </c>
    </row>
  </sheetData>
  <sheetProtection selectLockedCells="1" selectUnlockedCells="1"/>
  <mergeCells count="24">
    <mergeCell ref="A1:M1"/>
    <mergeCell ref="B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M4"/>
    <mergeCell ref="A6:A11"/>
    <mergeCell ref="G6:G11"/>
    <mergeCell ref="H6:H8"/>
    <mergeCell ref="I6:I8"/>
    <mergeCell ref="H9:H11"/>
    <mergeCell ref="I9:I11"/>
    <mergeCell ref="A12:I12"/>
    <mergeCell ref="D13:I13"/>
    <mergeCell ref="A15:A20"/>
    <mergeCell ref="I15:I2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2" sqref="A2"/>
    </sheetView>
  </sheetViews>
  <sheetFormatPr defaultColWidth="9.140625" defaultRowHeight="12.75"/>
  <cols>
    <col min="1" max="1" width="9.140625" style="55" customWidth="1"/>
    <col min="2" max="2" width="14.140625" style="55" customWidth="1"/>
    <col min="3" max="3" width="0" style="55" hidden="1" customWidth="1"/>
    <col min="4" max="4" width="11.7109375" style="55" customWidth="1"/>
    <col min="5" max="5" width="11.140625" style="55" customWidth="1"/>
    <col min="6" max="6" width="27.421875" style="55" customWidth="1"/>
    <col min="7" max="7" width="13.00390625" style="55" customWidth="1"/>
    <col min="8" max="8" width="12.421875" style="55" customWidth="1"/>
    <col min="9" max="10" width="11.00390625" style="55" customWidth="1"/>
    <col min="11" max="11" width="11.7109375" style="55" customWidth="1"/>
    <col min="12" max="12" width="11.421875" style="55" customWidth="1"/>
    <col min="13" max="14" width="0" style="55" hidden="1" customWidth="1"/>
    <col min="15" max="16384" width="9.140625" style="55" customWidth="1"/>
  </cols>
  <sheetData>
    <row r="1" spans="1:14" ht="12.75">
      <c r="A1" s="56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</row>
    <row r="2" spans="1:13" ht="46.5" customHeight="1" hidden="1">
      <c r="A2" s="4"/>
      <c r="B2" s="5" t="s">
        <v>148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2.75">
      <c r="A3" s="56" t="s">
        <v>149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8"/>
      <c r="N3" s="58"/>
    </row>
    <row r="4" spans="1:16" ht="36.75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59</v>
      </c>
      <c r="F4" s="59" t="s">
        <v>150</v>
      </c>
      <c r="G4" s="59" t="s">
        <v>151</v>
      </c>
      <c r="H4" s="59" t="s">
        <v>152</v>
      </c>
      <c r="I4" s="59" t="s">
        <v>9</v>
      </c>
      <c r="J4" s="59" t="s">
        <v>10</v>
      </c>
      <c r="K4" s="59" t="s">
        <v>11</v>
      </c>
      <c r="L4" s="59"/>
      <c r="M4" s="59" t="s">
        <v>12</v>
      </c>
      <c r="N4" s="59"/>
      <c r="O4" s="60"/>
      <c r="P4" s="61"/>
    </row>
    <row r="5" spans="1:16" ht="28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 t="s">
        <v>13</v>
      </c>
      <c r="L5" s="59" t="s">
        <v>14</v>
      </c>
      <c r="M5" s="59" t="s">
        <v>13</v>
      </c>
      <c r="N5" s="59" t="s">
        <v>14</v>
      </c>
      <c r="O5" s="60"/>
      <c r="P5" s="61"/>
    </row>
    <row r="6" spans="1:16" ht="31.5" customHeight="1">
      <c r="A6" s="62" t="s">
        <v>153</v>
      </c>
      <c r="B6" s="62"/>
      <c r="C6" s="62"/>
      <c r="D6" s="62"/>
      <c r="E6" s="62"/>
      <c r="F6" s="62"/>
      <c r="G6" s="62"/>
      <c r="H6" s="62"/>
      <c r="I6" s="62"/>
      <c r="J6" s="62"/>
      <c r="K6" s="63"/>
      <c r="L6" s="63"/>
      <c r="M6" s="63"/>
      <c r="N6" s="64"/>
      <c r="O6" s="65"/>
      <c r="P6" s="66"/>
    </row>
    <row r="7" spans="1:16" ht="17.25" customHeight="1">
      <c r="A7" s="16"/>
      <c r="B7" s="39" t="str">
        <f>HYPERLINK("http://rucoecom.danfoss.com/online/index.html?cartCodes="&amp;C7,C7)</f>
        <v>003N2252</v>
      </c>
      <c r="C7" s="51" t="s">
        <v>154</v>
      </c>
      <c r="D7" s="16" t="s">
        <v>155</v>
      </c>
      <c r="E7" s="16">
        <v>15</v>
      </c>
      <c r="F7" s="41" t="s">
        <v>156</v>
      </c>
      <c r="G7" s="16">
        <v>1.9</v>
      </c>
      <c r="H7" s="16" t="s">
        <v>157</v>
      </c>
      <c r="I7" s="16">
        <v>12</v>
      </c>
      <c r="J7" s="16" t="s">
        <v>158</v>
      </c>
      <c r="K7" s="17">
        <v>430.37</v>
      </c>
      <c r="L7" s="17">
        <v>507.84</v>
      </c>
      <c r="M7" s="18">
        <f>K7*курс!$A$1</f>
        <v>26252.57</v>
      </c>
      <c r="N7" s="18">
        <f>M7*1.18</f>
        <v>30978.0326</v>
      </c>
      <c r="O7" s="67">
        <v>2</v>
      </c>
      <c r="P7" s="66"/>
    </row>
    <row r="8" spans="1:16" ht="16.5" customHeight="1">
      <c r="A8" s="16"/>
      <c r="B8" s="39" t="str">
        <f>HYPERLINK("http://rucoecom.danfoss.com/online/index.html?cartCodes="&amp;C8,C8)</f>
        <v>003N3252</v>
      </c>
      <c r="C8" s="51" t="s">
        <v>159</v>
      </c>
      <c r="D8" s="16" t="s">
        <v>160</v>
      </c>
      <c r="E8" s="16">
        <v>20</v>
      </c>
      <c r="F8" s="41"/>
      <c r="G8" s="16">
        <v>3.4</v>
      </c>
      <c r="H8" s="16"/>
      <c r="I8" s="16">
        <v>10</v>
      </c>
      <c r="J8" s="16" t="s">
        <v>158</v>
      </c>
      <c r="K8" s="17">
        <v>449.28</v>
      </c>
      <c r="L8" s="17">
        <v>530.15</v>
      </c>
      <c r="M8" s="18">
        <f>K8*курс!$A$1</f>
        <v>27406.079999999998</v>
      </c>
      <c r="N8" s="18">
        <f>M8*1.18</f>
        <v>32339.174399999996</v>
      </c>
      <c r="O8" s="67">
        <v>2</v>
      </c>
      <c r="P8" s="66"/>
    </row>
    <row r="9" spans="1:16" ht="17.25" customHeight="1">
      <c r="A9" s="16"/>
      <c r="B9" s="39" t="str">
        <f>HYPERLINK("http://rucoecom.danfoss.com/online/index.html?cartCodes="&amp;C9,C9)</f>
        <v>003N4252</v>
      </c>
      <c r="C9" s="51" t="s">
        <v>161</v>
      </c>
      <c r="D9" s="16" t="s">
        <v>160</v>
      </c>
      <c r="E9" s="16">
        <v>25</v>
      </c>
      <c r="F9" s="41"/>
      <c r="G9" s="16">
        <v>5.5</v>
      </c>
      <c r="H9" s="16"/>
      <c r="I9" s="16">
        <v>10</v>
      </c>
      <c r="J9" s="16" t="s">
        <v>158</v>
      </c>
      <c r="K9" s="17">
        <v>532.51</v>
      </c>
      <c r="L9" s="17">
        <v>628.36</v>
      </c>
      <c r="M9" s="18">
        <f>K9*курс!$A$1</f>
        <v>32483.11</v>
      </c>
      <c r="N9" s="18">
        <f>M9*1.18</f>
        <v>38330.0698</v>
      </c>
      <c r="O9" s="67">
        <v>3</v>
      </c>
      <c r="P9" s="66"/>
    </row>
    <row r="10" spans="1:16" ht="33.75" customHeight="1">
      <c r="A10" s="9" t="s">
        <v>162</v>
      </c>
      <c r="B10" s="9"/>
      <c r="C10" s="9"/>
      <c r="D10" s="9"/>
      <c r="E10" s="9"/>
      <c r="F10" s="9"/>
      <c r="G10" s="9"/>
      <c r="H10" s="9"/>
      <c r="I10" s="9"/>
      <c r="J10" s="9"/>
      <c r="K10" s="68"/>
      <c r="L10" s="68"/>
      <c r="M10" s="68"/>
      <c r="N10" s="69"/>
      <c r="O10" s="67"/>
      <c r="P10" s="66"/>
    </row>
    <row r="11" spans="1:16" ht="17.25" customHeight="1">
      <c r="A11" s="16"/>
      <c r="B11" s="39" t="str">
        <f>HYPERLINK("http://rucoecom.danfoss.com/online/index.html?cartCodes="&amp;C11,C11)</f>
        <v>003N8141</v>
      </c>
      <c r="C11" s="40" t="s">
        <v>163</v>
      </c>
      <c r="D11" s="42" t="s">
        <v>155</v>
      </c>
      <c r="E11" s="42">
        <v>15</v>
      </c>
      <c r="F11" s="41" t="s">
        <v>164</v>
      </c>
      <c r="G11" s="42">
        <v>1.9</v>
      </c>
      <c r="H11" s="42" t="s">
        <v>165</v>
      </c>
      <c r="I11" s="42">
        <v>12</v>
      </c>
      <c r="J11" s="42" t="s">
        <v>158</v>
      </c>
      <c r="K11" s="17">
        <v>441.14</v>
      </c>
      <c r="L11" s="17">
        <v>520.55</v>
      </c>
      <c r="M11" s="18">
        <f>K11*курс!$A$1</f>
        <v>26909.54</v>
      </c>
      <c r="N11" s="18">
        <f>M11*1.18</f>
        <v>31753.2572</v>
      </c>
      <c r="O11" s="67">
        <v>1</v>
      </c>
      <c r="P11" s="66"/>
    </row>
    <row r="12" spans="1:16" ht="18" customHeight="1">
      <c r="A12" s="16"/>
      <c r="B12" s="39" t="str">
        <f>HYPERLINK("http://rucoecom.danfoss.com/online/index.html?cartCodes="&amp;C12,C12)</f>
        <v>003N8142</v>
      </c>
      <c r="C12" s="40" t="s">
        <v>166</v>
      </c>
      <c r="D12" s="42" t="s">
        <v>160</v>
      </c>
      <c r="E12" s="42">
        <v>20</v>
      </c>
      <c r="F12" s="41"/>
      <c r="G12" s="42">
        <v>3.4</v>
      </c>
      <c r="H12" s="42"/>
      <c r="I12" s="42">
        <v>10</v>
      </c>
      <c r="J12" s="42" t="s">
        <v>158</v>
      </c>
      <c r="K12" s="17">
        <v>500.07</v>
      </c>
      <c r="L12" s="17">
        <v>590.08</v>
      </c>
      <c r="M12" s="18">
        <f>K12*курс!$A$1</f>
        <v>30504.27</v>
      </c>
      <c r="N12" s="18">
        <f>M12*1.18</f>
        <v>35995.0386</v>
      </c>
      <c r="O12" s="67">
        <v>1</v>
      </c>
      <c r="P12" s="66"/>
    </row>
    <row r="13" spans="1:16" ht="17.25" customHeight="1">
      <c r="A13" s="16"/>
      <c r="B13" s="39" t="str">
        <f>HYPERLINK("http://rucoecom.danfoss.com/online/index.html?cartCodes="&amp;C13,C13)</f>
        <v>003N8143</v>
      </c>
      <c r="C13" s="40" t="s">
        <v>167</v>
      </c>
      <c r="D13" s="42" t="s">
        <v>160</v>
      </c>
      <c r="E13" s="42">
        <v>25</v>
      </c>
      <c r="F13" s="41"/>
      <c r="G13" s="42">
        <v>5.5</v>
      </c>
      <c r="H13" s="42"/>
      <c r="I13" s="42">
        <v>10</v>
      </c>
      <c r="J13" s="42" t="s">
        <v>158</v>
      </c>
      <c r="K13" s="17">
        <v>532.52</v>
      </c>
      <c r="L13" s="17">
        <v>628.37</v>
      </c>
      <c r="M13" s="18">
        <f>K13*курс!$A$1</f>
        <v>32483.719999999998</v>
      </c>
      <c r="N13" s="18">
        <f>M13*1.18</f>
        <v>38330.7896</v>
      </c>
      <c r="O13" s="67">
        <v>1</v>
      </c>
      <c r="P13" s="66"/>
    </row>
    <row r="14" spans="1:16" ht="12.75">
      <c r="A14" s="70" t="s">
        <v>168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67"/>
      <c r="P14" s="66"/>
    </row>
    <row r="15" spans="1:16" ht="12.75">
      <c r="A15" s="16"/>
      <c r="B15" s="39" t="str">
        <f>HYPERLINK("http://rucoecom.danfoss.com/online/index.html?cartCodes="&amp;C15,C15)</f>
        <v>013U0290</v>
      </c>
      <c r="C15" s="51" t="s">
        <v>169</v>
      </c>
      <c r="D15" s="67" t="s">
        <v>170</v>
      </c>
      <c r="E15" s="67"/>
      <c r="F15" s="67"/>
      <c r="G15" s="67"/>
      <c r="H15" s="67"/>
      <c r="I15" s="16">
        <v>1</v>
      </c>
      <c r="J15" s="16" t="s">
        <v>158</v>
      </c>
      <c r="K15" s="17">
        <v>50.14</v>
      </c>
      <c r="L15" s="17">
        <v>59.17</v>
      </c>
      <c r="M15" s="18">
        <f>K15*курс!$A$1</f>
        <v>3058.54</v>
      </c>
      <c r="N15" s="18">
        <f>M15*1.18</f>
        <v>3609.0771999999997</v>
      </c>
      <c r="O15" s="67">
        <v>1</v>
      </c>
      <c r="P15" s="66"/>
    </row>
    <row r="16" spans="1:16" ht="12.75">
      <c r="A16" s="16"/>
      <c r="B16" s="39" t="str">
        <f>HYPERLINK("http://rucoecom.danfoss.com/online/index.html?cartCodes="&amp;C16,C16)</f>
        <v>003N0196</v>
      </c>
      <c r="C16" s="51" t="s">
        <v>171</v>
      </c>
      <c r="D16" s="67" t="s">
        <v>172</v>
      </c>
      <c r="E16" s="67"/>
      <c r="F16" s="67"/>
      <c r="G16" s="67"/>
      <c r="H16" s="67"/>
      <c r="I16" s="16">
        <v>1</v>
      </c>
      <c r="J16" s="16" t="s">
        <v>173</v>
      </c>
      <c r="K16" s="52">
        <v>86.94</v>
      </c>
      <c r="L16" s="52">
        <v>102.596</v>
      </c>
      <c r="M16" s="18">
        <f>K16*курс!$A$1</f>
        <v>5303.34</v>
      </c>
      <c r="N16" s="18">
        <f>M16*1.18</f>
        <v>6257.9412</v>
      </c>
      <c r="O16" s="67">
        <v>1</v>
      </c>
      <c r="P16" s="66"/>
    </row>
    <row r="17" spans="1:16" ht="12.75">
      <c r="A17" s="16"/>
      <c r="B17" s="39" t="str">
        <f>HYPERLINK("http://rucoecom.danfoss.com/online/index.html?cartCodes="&amp;C17,C17)</f>
        <v>003N0050</v>
      </c>
      <c r="C17" s="51" t="s">
        <v>174</v>
      </c>
      <c r="D17" s="67" t="s">
        <v>175</v>
      </c>
      <c r="E17" s="67"/>
      <c r="F17" s="67"/>
      <c r="G17" s="67"/>
      <c r="H17" s="67"/>
      <c r="I17" s="16">
        <v>1</v>
      </c>
      <c r="J17" s="16" t="s">
        <v>173</v>
      </c>
      <c r="K17" s="52">
        <v>37.55</v>
      </c>
      <c r="L17" s="52">
        <v>44.3144</v>
      </c>
      <c r="M17" s="18">
        <f>K17*курс!$A$1</f>
        <v>2290.5499999999997</v>
      </c>
      <c r="N17" s="18">
        <f>M17*1.18</f>
        <v>2702.8489999999997</v>
      </c>
      <c r="O17" s="67">
        <v>3</v>
      </c>
      <c r="P17" s="66"/>
    </row>
    <row r="18" spans="1:16" ht="12.75">
      <c r="A18" s="16"/>
      <c r="B18" s="39" t="str">
        <f>HYPERLINK("http://rucoecom.danfoss.com/online/index.html?cartCodes="&amp;C18,C18)</f>
        <v>003N0192</v>
      </c>
      <c r="C18" s="51" t="s">
        <v>176</v>
      </c>
      <c r="D18" s="67" t="s">
        <v>177</v>
      </c>
      <c r="E18" s="67"/>
      <c r="F18" s="67"/>
      <c r="G18" s="67"/>
      <c r="H18" s="67"/>
      <c r="I18" s="16">
        <v>1</v>
      </c>
      <c r="J18" s="16" t="s">
        <v>173</v>
      </c>
      <c r="K18" s="52">
        <v>111.48</v>
      </c>
      <c r="L18" s="52">
        <v>131.56</v>
      </c>
      <c r="M18" s="18">
        <f>K18*курс!$A$1</f>
        <v>6800.280000000001</v>
      </c>
      <c r="N18" s="18">
        <f>M18*1.18</f>
        <v>8024.330400000001</v>
      </c>
      <c r="O18" s="67">
        <v>3</v>
      </c>
      <c r="P18" s="66"/>
    </row>
    <row r="19" spans="1:16" ht="30.75" customHeight="1">
      <c r="A19" s="9" t="s">
        <v>178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11"/>
      <c r="O19" s="67"/>
      <c r="P19" s="66"/>
    </row>
    <row r="20" spans="1:16" ht="12.75">
      <c r="A20" s="16"/>
      <c r="B20" s="39" t="str">
        <f>HYPERLINK("http://rucoecom.danfoss.com/online/index.html?cartCodes="&amp;C20,C20)</f>
        <v>003L7015</v>
      </c>
      <c r="C20" s="51" t="s">
        <v>179</v>
      </c>
      <c r="D20" s="16" t="s">
        <v>180</v>
      </c>
      <c r="E20" s="16">
        <v>15</v>
      </c>
      <c r="F20" s="73" t="s">
        <v>181</v>
      </c>
      <c r="G20" s="16">
        <v>1.6</v>
      </c>
      <c r="H20" s="16" t="s">
        <v>182</v>
      </c>
      <c r="I20" s="16">
        <v>1</v>
      </c>
      <c r="J20" s="16" t="s">
        <v>158</v>
      </c>
      <c r="K20" s="17">
        <v>926.75</v>
      </c>
      <c r="L20" s="17">
        <v>1093.57</v>
      </c>
      <c r="M20" s="18">
        <f>K20*курс!$A$1</f>
        <v>56531.75</v>
      </c>
      <c r="N20" s="18">
        <f>M20*1.18</f>
        <v>66707.465</v>
      </c>
      <c r="O20" s="67">
        <v>3</v>
      </c>
      <c r="P20" s="66"/>
    </row>
    <row r="21" spans="1:16" ht="12.75">
      <c r="A21" s="16"/>
      <c r="B21" s="39" t="str">
        <f>HYPERLINK("http://rucoecom.danfoss.com/online/index.html?cartCodes="&amp;C21,C21)</f>
        <v>003L7020</v>
      </c>
      <c r="C21" s="51" t="s">
        <v>183</v>
      </c>
      <c r="D21" s="16" t="s">
        <v>180</v>
      </c>
      <c r="E21" s="16">
        <v>20</v>
      </c>
      <c r="F21" s="73" t="s">
        <v>181</v>
      </c>
      <c r="G21" s="16">
        <v>3.2</v>
      </c>
      <c r="H21" s="16" t="s">
        <v>182</v>
      </c>
      <c r="I21" s="16">
        <v>1</v>
      </c>
      <c r="J21" s="16" t="s">
        <v>158</v>
      </c>
      <c r="K21" s="17">
        <v>926.75</v>
      </c>
      <c r="L21" s="17">
        <v>1093.57</v>
      </c>
      <c r="M21" s="18">
        <f>K21*курс!$A$1</f>
        <v>56531.75</v>
      </c>
      <c r="N21" s="18">
        <f>M21*1.18</f>
        <v>66707.465</v>
      </c>
      <c r="O21" s="67">
        <v>2</v>
      </c>
      <c r="P21" s="66"/>
    </row>
    <row r="22" spans="1:16" ht="12.75">
      <c r="A22" s="74" t="s">
        <v>184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67"/>
      <c r="P22" s="66"/>
    </row>
    <row r="23" spans="1:16" ht="12.75">
      <c r="A23" s="13"/>
      <c r="B23" s="39" t="str">
        <f>HYPERLINK("http://rucoecom.danfoss.com/online/index.html?cartCodes="&amp;C23,C23)</f>
        <v>003H6902</v>
      </c>
      <c r="C23" s="15" t="s">
        <v>185</v>
      </c>
      <c r="D23" s="13" t="s">
        <v>186</v>
      </c>
      <c r="E23" s="13">
        <v>15</v>
      </c>
      <c r="F23" s="19" t="s">
        <v>187</v>
      </c>
      <c r="G23" s="19"/>
      <c r="H23" s="19"/>
      <c r="I23" s="12"/>
      <c r="J23" s="12" t="s">
        <v>158</v>
      </c>
      <c r="K23" s="17">
        <v>18.7</v>
      </c>
      <c r="L23" s="17">
        <v>22.07</v>
      </c>
      <c r="M23" s="18">
        <f>K23*курс!$A$1</f>
        <v>1140.7</v>
      </c>
      <c r="N23" s="18">
        <f>M23*1.18</f>
        <v>1346.026</v>
      </c>
      <c r="O23" s="67">
        <v>1</v>
      </c>
      <c r="P23" s="66"/>
    </row>
    <row r="24" spans="1:16" ht="12.75">
      <c r="A24" s="13"/>
      <c r="B24" s="39" t="str">
        <f>HYPERLINK("http://rucoecom.danfoss.com/online/index.html?cartCodes="&amp;C24,C24)</f>
        <v>003H6903</v>
      </c>
      <c r="C24" s="15" t="s">
        <v>188</v>
      </c>
      <c r="D24" s="13" t="s">
        <v>186</v>
      </c>
      <c r="E24" s="13">
        <v>20</v>
      </c>
      <c r="F24" s="19" t="s">
        <v>187</v>
      </c>
      <c r="G24" s="19"/>
      <c r="H24" s="19"/>
      <c r="I24" s="12"/>
      <c r="J24" s="12" t="s">
        <v>158</v>
      </c>
      <c r="K24" s="17">
        <v>29.4</v>
      </c>
      <c r="L24" s="17">
        <v>34.69</v>
      </c>
      <c r="M24" s="18">
        <f>K24*курс!$A$1</f>
        <v>1793.3999999999999</v>
      </c>
      <c r="N24" s="18">
        <f>M24*1.18</f>
        <v>2116.2119999999995</v>
      </c>
      <c r="O24" s="67">
        <v>1</v>
      </c>
      <c r="P24" s="66"/>
    </row>
    <row r="25" spans="1:16" ht="12.75">
      <c r="A25" s="13"/>
      <c r="B25" s="39" t="str">
        <f>HYPERLINK("http://rucoecom.danfoss.com/online/index.html?cartCodes="&amp;C25,C25)</f>
        <v>003H6908</v>
      </c>
      <c r="C25" s="15" t="s">
        <v>189</v>
      </c>
      <c r="D25" s="13" t="s">
        <v>186</v>
      </c>
      <c r="E25" s="13">
        <v>15</v>
      </c>
      <c r="F25" s="19" t="s">
        <v>190</v>
      </c>
      <c r="G25" s="19"/>
      <c r="H25" s="19"/>
      <c r="I25" s="12"/>
      <c r="J25" s="12" t="s">
        <v>158</v>
      </c>
      <c r="K25" s="17">
        <v>27.52</v>
      </c>
      <c r="L25" s="17">
        <v>32.47</v>
      </c>
      <c r="M25" s="18">
        <f>K25*курс!$A$1</f>
        <v>1678.72</v>
      </c>
      <c r="N25" s="18">
        <f>M25*1.18</f>
        <v>1980.8896</v>
      </c>
      <c r="O25" s="67">
        <v>1</v>
      </c>
      <c r="P25" s="66"/>
    </row>
    <row r="26" spans="1:16" ht="12.75">
      <c r="A26" s="13"/>
      <c r="B26" s="39" t="str">
        <f>HYPERLINK("http://rucoecom.danfoss.com/online/index.html?cartCodes="&amp;C26,C26)</f>
        <v>003H6909</v>
      </c>
      <c r="C26" s="15" t="s">
        <v>191</v>
      </c>
      <c r="D26" s="13" t="s">
        <v>186</v>
      </c>
      <c r="E26" s="13">
        <v>20</v>
      </c>
      <c r="F26" s="19" t="s">
        <v>190</v>
      </c>
      <c r="G26" s="19"/>
      <c r="H26" s="19"/>
      <c r="I26" s="12"/>
      <c r="J26" s="12" t="s">
        <v>158</v>
      </c>
      <c r="K26" s="17">
        <v>34.12</v>
      </c>
      <c r="L26" s="17">
        <v>40.26</v>
      </c>
      <c r="M26" s="18">
        <f>K26*курс!$A$1</f>
        <v>2081.3199999999997</v>
      </c>
      <c r="N26" s="18">
        <f>M26*1.18</f>
        <v>2455.9575999999997</v>
      </c>
      <c r="O26" s="67">
        <v>1</v>
      </c>
      <c r="P26" s="66"/>
    </row>
    <row r="27" spans="1:16" ht="17.25" customHeight="1">
      <c r="A27" s="70" t="s">
        <v>192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67"/>
      <c r="P27" s="66"/>
    </row>
    <row r="28" spans="1:16" ht="12.75" customHeight="1">
      <c r="A28" s="13"/>
      <c r="B28" s="39" t="str">
        <f>HYPERLINK("http://rucoecom.danfoss.com/online/index.html?cartCodes="&amp;C28,C28)</f>
        <v>003N2250</v>
      </c>
      <c r="C28" s="40" t="s">
        <v>193</v>
      </c>
      <c r="D28" s="42" t="s">
        <v>194</v>
      </c>
      <c r="E28" s="42">
        <v>15</v>
      </c>
      <c r="F28" s="42" t="s">
        <v>195</v>
      </c>
      <c r="G28" s="42">
        <v>1.9</v>
      </c>
      <c r="H28" s="42" t="s">
        <v>157</v>
      </c>
      <c r="I28" s="42">
        <v>15</v>
      </c>
      <c r="J28" s="42" t="s">
        <v>158</v>
      </c>
      <c r="K28" s="17">
        <v>449.28</v>
      </c>
      <c r="L28" s="17">
        <v>530.15</v>
      </c>
      <c r="M28" s="18">
        <f>K28*курс!$A$1</f>
        <v>27406.079999999998</v>
      </c>
      <c r="N28" s="18">
        <f>M28*1.18</f>
        <v>32339.174399999996</v>
      </c>
      <c r="O28" s="67">
        <v>1</v>
      </c>
      <c r="P28" s="66"/>
    </row>
    <row r="29" spans="1:16" ht="12.75">
      <c r="A29" s="13"/>
      <c r="B29" s="39" t="str">
        <f>HYPERLINK("http://rucoecom.danfoss.com/online/index.html?cartCodes="&amp;C29,C29)</f>
        <v>003N3250</v>
      </c>
      <c r="C29" s="40" t="s">
        <v>196</v>
      </c>
      <c r="D29" s="42" t="s">
        <v>194</v>
      </c>
      <c r="E29" s="42">
        <v>20</v>
      </c>
      <c r="F29" s="42"/>
      <c r="G29" s="42">
        <v>3.4</v>
      </c>
      <c r="H29" s="42"/>
      <c r="I29" s="42">
        <v>18</v>
      </c>
      <c r="J29" s="42" t="s">
        <v>158</v>
      </c>
      <c r="K29" s="17">
        <v>475.79</v>
      </c>
      <c r="L29" s="17">
        <v>561.43</v>
      </c>
      <c r="M29" s="18">
        <f>K29*курс!$A$1</f>
        <v>29023.190000000002</v>
      </c>
      <c r="N29" s="18">
        <f>M29*1.18</f>
        <v>34247.3642</v>
      </c>
      <c r="O29" s="67">
        <v>1</v>
      </c>
      <c r="P29" s="66"/>
    </row>
    <row r="30" spans="1:16" ht="12.75">
      <c r="A30" s="13"/>
      <c r="B30" s="39" t="str">
        <f>HYPERLINK("http://rucoecom.danfoss.com/online/index.html?cartCodes="&amp;C30,C30)</f>
        <v>003N4250</v>
      </c>
      <c r="C30" s="40" t="s">
        <v>197</v>
      </c>
      <c r="D30" s="42" t="s">
        <v>194</v>
      </c>
      <c r="E30" s="42">
        <v>25</v>
      </c>
      <c r="F30" s="42"/>
      <c r="G30" s="42">
        <v>5.5</v>
      </c>
      <c r="H30" s="42"/>
      <c r="I30" s="42">
        <v>18</v>
      </c>
      <c r="J30" s="42" t="s">
        <v>158</v>
      </c>
      <c r="K30" s="17">
        <v>563.08</v>
      </c>
      <c r="L30" s="17">
        <v>664.43</v>
      </c>
      <c r="M30" s="18">
        <f>K30*курс!$A$1</f>
        <v>34347.880000000005</v>
      </c>
      <c r="N30" s="18">
        <f>M30*1.18</f>
        <v>40530.498400000004</v>
      </c>
      <c r="O30" s="67">
        <v>1</v>
      </c>
      <c r="P30" s="66"/>
    </row>
    <row r="31" spans="1:16" ht="17.25" customHeight="1">
      <c r="A31" s="70" t="s">
        <v>198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67"/>
      <c r="P31" s="66"/>
    </row>
    <row r="32" spans="1:16" ht="12.75" customHeight="1">
      <c r="A32" s="16"/>
      <c r="B32" s="39" t="str">
        <f>HYPERLINK("http://rucoecom.danfoss.com/online/index.html?cartCodes="&amp;C32,C32)</f>
        <v>003Z1515</v>
      </c>
      <c r="C32" s="51" t="s">
        <v>199</v>
      </c>
      <c r="D32" s="16" t="s">
        <v>200</v>
      </c>
      <c r="E32" s="16">
        <v>15</v>
      </c>
      <c r="F32" s="41" t="s">
        <v>201</v>
      </c>
      <c r="G32" s="16">
        <v>1.5</v>
      </c>
      <c r="H32" s="16" t="s">
        <v>202</v>
      </c>
      <c r="I32" s="16">
        <v>1</v>
      </c>
      <c r="J32" s="16" t="s">
        <v>203</v>
      </c>
      <c r="K32" s="52">
        <v>152.12</v>
      </c>
      <c r="L32" s="52">
        <v>179.504</v>
      </c>
      <c r="M32" s="18">
        <f>K32*курс!$A$1</f>
        <v>9279.32</v>
      </c>
      <c r="N32" s="18">
        <f>M32*1.18</f>
        <v>10949.5976</v>
      </c>
      <c r="O32" s="67">
        <v>2</v>
      </c>
      <c r="P32" s="66"/>
    </row>
    <row r="33" spans="1:16" ht="31.5" customHeight="1">
      <c r="A33" s="16"/>
      <c r="B33" s="39" t="str">
        <f>HYPERLINK("http://rucoecom.danfoss.com/online/index.html?cartCodes="&amp;C33,C33)</f>
        <v>003Z1520</v>
      </c>
      <c r="C33" s="51" t="s">
        <v>204</v>
      </c>
      <c r="D33" s="16" t="s">
        <v>200</v>
      </c>
      <c r="E33" s="16">
        <v>20</v>
      </c>
      <c r="F33" s="41"/>
      <c r="G33" s="16">
        <v>1.8</v>
      </c>
      <c r="H33" s="16"/>
      <c r="I33" s="16">
        <v>1</v>
      </c>
      <c r="J33" s="16" t="s">
        <v>203</v>
      </c>
      <c r="K33" s="52">
        <v>162.73</v>
      </c>
      <c r="L33" s="52">
        <v>192.036</v>
      </c>
      <c r="M33" s="18">
        <f>K33*курс!$A$1</f>
        <v>9926.529999999999</v>
      </c>
      <c r="N33" s="18">
        <f>M33*1.18</f>
        <v>11713.305399999997</v>
      </c>
      <c r="O33" s="67">
        <v>2</v>
      </c>
      <c r="P33" s="66"/>
    </row>
    <row r="34" spans="1:16" ht="17.25" customHeight="1">
      <c r="A34" s="70" t="s">
        <v>205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67"/>
      <c r="P34" s="66"/>
    </row>
    <row r="35" spans="1:16" ht="12.75">
      <c r="A35" s="77"/>
      <c r="B35" s="39" t="str">
        <f>HYPERLINK("http://rucoecom.danfoss.com/online/index.html?cartCodes="&amp;C35,C35)</f>
        <v>003Z1120</v>
      </c>
      <c r="C35" s="51" t="s">
        <v>206</v>
      </c>
      <c r="D35" s="16" t="s">
        <v>207</v>
      </c>
      <c r="E35" s="16">
        <v>20</v>
      </c>
      <c r="F35" s="16" t="s">
        <v>208</v>
      </c>
      <c r="G35" s="16">
        <v>1.9</v>
      </c>
      <c r="H35" s="16" t="s">
        <v>209</v>
      </c>
      <c r="I35" s="16">
        <v>1</v>
      </c>
      <c r="J35" s="78" t="s">
        <v>203</v>
      </c>
      <c r="K35" s="52">
        <v>122.66</v>
      </c>
      <c r="L35" s="52">
        <v>144.74720000000002</v>
      </c>
      <c r="M35" s="18">
        <f>K35*курс!$A$1</f>
        <v>7482.26</v>
      </c>
      <c r="N35" s="18">
        <f>M35*1.18</f>
        <v>8829.0668</v>
      </c>
      <c r="O35" s="67">
        <v>2</v>
      </c>
      <c r="P35" s="79"/>
    </row>
    <row r="36" spans="1:16" ht="12.75">
      <c r="A36" s="77"/>
      <c r="B36" s="39" t="str">
        <f>HYPERLINK("http://rucoecom.danfoss.com/online/index.html?cartCodes="&amp;C36,C36)</f>
        <v>003Z1127</v>
      </c>
      <c r="C36" s="51" t="s">
        <v>210</v>
      </c>
      <c r="D36" s="16" t="s">
        <v>207</v>
      </c>
      <c r="E36" s="16">
        <v>25</v>
      </c>
      <c r="F36" s="16" t="s">
        <v>211</v>
      </c>
      <c r="G36" s="16">
        <v>3</v>
      </c>
      <c r="H36" s="16" t="s">
        <v>209</v>
      </c>
      <c r="I36" s="16">
        <v>1</v>
      </c>
      <c r="J36" s="78" t="s">
        <v>203</v>
      </c>
      <c r="K36" s="52">
        <v>138.11</v>
      </c>
      <c r="L36" s="52">
        <v>162.968</v>
      </c>
      <c r="M36" s="18">
        <f>K36*курс!$A$1</f>
        <v>8424.710000000001</v>
      </c>
      <c r="N36" s="18">
        <f>M36*1.18</f>
        <v>9941.1578</v>
      </c>
      <c r="O36" s="67">
        <v>2</v>
      </c>
      <c r="P36" s="79"/>
    </row>
    <row r="39" spans="1:14" ht="12.75">
      <c r="A39" s="80" t="s">
        <v>212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58"/>
      <c r="N39" s="58"/>
    </row>
    <row r="47" ht="12.75">
      <c r="E47" s="81"/>
    </row>
  </sheetData>
  <sheetProtection selectLockedCells="1" selectUnlockedCells="1"/>
  <mergeCells count="43">
    <mergeCell ref="A1:L1"/>
    <mergeCell ref="B2:M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M4:N4"/>
    <mergeCell ref="A6:J6"/>
    <mergeCell ref="A7:A9"/>
    <mergeCell ref="F7:F9"/>
    <mergeCell ref="H7:H9"/>
    <mergeCell ref="A10:J10"/>
    <mergeCell ref="A11:A13"/>
    <mergeCell ref="F11:F13"/>
    <mergeCell ref="H11:H13"/>
    <mergeCell ref="A15:A18"/>
    <mergeCell ref="D15:H15"/>
    <mergeCell ref="D16:H16"/>
    <mergeCell ref="D17:H17"/>
    <mergeCell ref="D18:H18"/>
    <mergeCell ref="A19:J19"/>
    <mergeCell ref="A20:A21"/>
    <mergeCell ref="A23:A26"/>
    <mergeCell ref="F23:H23"/>
    <mergeCell ref="F24:H24"/>
    <mergeCell ref="F25:H25"/>
    <mergeCell ref="F26:H26"/>
    <mergeCell ref="A28:A30"/>
    <mergeCell ref="F28:F30"/>
    <mergeCell ref="H28:H30"/>
    <mergeCell ref="A32:A33"/>
    <mergeCell ref="F32:F33"/>
    <mergeCell ref="H32:H33"/>
    <mergeCell ref="A35:A36"/>
    <mergeCell ref="A39:L3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49">
      <selection activeCell="A2" sqref="A2"/>
    </sheetView>
  </sheetViews>
  <sheetFormatPr defaultColWidth="11.421875" defaultRowHeight="12.75"/>
  <cols>
    <col min="1" max="2" width="11.421875" style="61" customWidth="1"/>
    <col min="3" max="3" width="0" style="61" hidden="1" customWidth="1"/>
    <col min="4" max="4" width="11.421875" style="61" customWidth="1"/>
    <col min="5" max="5" width="30.57421875" style="61" customWidth="1"/>
    <col min="6" max="6" width="30.140625" style="61" customWidth="1"/>
    <col min="7" max="7" width="13.7109375" style="61" customWidth="1"/>
    <col min="8" max="8" width="17.421875" style="61" customWidth="1"/>
    <col min="9" max="9" width="14.7109375" style="61" customWidth="1"/>
    <col min="10" max="12" width="11.421875" style="61" customWidth="1"/>
    <col min="13" max="14" width="0" style="61" hidden="1" customWidth="1"/>
    <col min="15" max="15" width="3.8515625" style="61" customWidth="1"/>
    <col min="16" max="16384" width="11.421875" style="61" customWidth="1"/>
  </cols>
  <sheetData>
    <row r="1" spans="1:11" ht="12.75">
      <c r="A1" s="56" t="s">
        <v>213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46.5" customHeight="1" hidden="1">
      <c r="A2" s="4"/>
      <c r="B2" s="5" t="s">
        <v>148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2" ht="12.75">
      <c r="A3" s="6" t="s">
        <v>214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24.75" customHeight="1">
      <c r="A4" s="82" t="s">
        <v>3</v>
      </c>
      <c r="B4" s="82" t="s">
        <v>4</v>
      </c>
      <c r="C4" s="82" t="s">
        <v>4</v>
      </c>
      <c r="D4" s="82" t="s">
        <v>126</v>
      </c>
      <c r="E4" s="82" t="s">
        <v>215</v>
      </c>
      <c r="F4" s="82" t="s">
        <v>150</v>
      </c>
      <c r="G4" s="82" t="s">
        <v>60</v>
      </c>
      <c r="H4" s="82" t="s">
        <v>152</v>
      </c>
      <c r="I4" s="82" t="s">
        <v>9</v>
      </c>
      <c r="J4" s="82" t="s">
        <v>10</v>
      </c>
      <c r="K4" s="82" t="s">
        <v>11</v>
      </c>
      <c r="L4" s="82"/>
      <c r="M4" s="82" t="s">
        <v>12</v>
      </c>
      <c r="N4" s="82"/>
      <c r="O4" s="60"/>
    </row>
    <row r="5" spans="1:15" ht="19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 t="s">
        <v>13</v>
      </c>
      <c r="L5" s="82" t="s">
        <v>14</v>
      </c>
      <c r="M5" s="82" t="s">
        <v>13</v>
      </c>
      <c r="N5" s="82" t="s">
        <v>14</v>
      </c>
      <c r="O5" s="60"/>
    </row>
    <row r="6" spans="1:15" ht="12.75">
      <c r="A6" s="83" t="s">
        <v>216</v>
      </c>
      <c r="B6" s="84"/>
      <c r="C6" s="84"/>
      <c r="D6" s="84"/>
      <c r="E6" s="84"/>
      <c r="F6" s="84"/>
      <c r="G6" s="84"/>
      <c r="H6" s="84"/>
      <c r="I6" s="84"/>
      <c r="J6" s="84"/>
      <c r="K6" s="85"/>
      <c r="L6" s="85"/>
      <c r="M6" s="84"/>
      <c r="N6" s="86"/>
      <c r="O6" s="60"/>
    </row>
    <row r="7" spans="1:15" ht="12.75">
      <c r="A7" s="25"/>
      <c r="B7" s="22"/>
      <c r="C7" s="87"/>
      <c r="D7" s="88" t="s">
        <v>217</v>
      </c>
      <c r="E7" s="89"/>
      <c r="F7" s="89"/>
      <c r="G7" s="89"/>
      <c r="H7" s="89"/>
      <c r="I7" s="89"/>
      <c r="J7" s="89"/>
      <c r="K7" s="87"/>
      <c r="L7" s="87"/>
      <c r="M7" s="89"/>
      <c r="N7" s="90"/>
      <c r="O7" s="91"/>
    </row>
    <row r="8" spans="1:15" ht="12.75" customHeight="1">
      <c r="A8" s="25"/>
      <c r="B8" s="39" t="str">
        <f>HYPERLINK("http://rucoecom.danfoss.com/online/index.html?cartCodes="&amp;C8,C8)</f>
        <v>065-0604</v>
      </c>
      <c r="C8" s="92" t="s">
        <v>218</v>
      </c>
      <c r="D8" s="93" t="s">
        <v>219</v>
      </c>
      <c r="E8" s="93" t="s">
        <v>186</v>
      </c>
      <c r="F8" s="45" t="s">
        <v>220</v>
      </c>
      <c r="G8" s="93" t="s">
        <v>186</v>
      </c>
      <c r="H8" s="93" t="s">
        <v>221</v>
      </c>
      <c r="I8" s="93">
        <v>1</v>
      </c>
      <c r="J8" s="93" t="s">
        <v>158</v>
      </c>
      <c r="K8" s="17">
        <v>491.63</v>
      </c>
      <c r="L8" s="17">
        <v>580.12</v>
      </c>
      <c r="M8" s="18">
        <f>K8*курс!$A$1</f>
        <v>29989.43</v>
      </c>
      <c r="N8" s="18">
        <f>M8*1.18</f>
        <v>35387.5274</v>
      </c>
      <c r="O8" s="19">
        <v>3</v>
      </c>
    </row>
    <row r="9" spans="1:15" ht="12.75">
      <c r="A9" s="25"/>
      <c r="B9" s="39" t="str">
        <f>HYPERLINK("http://rucoecom.danfoss.com/online/index.html?cartCodes="&amp;C9,C9)</f>
        <v>065-0605</v>
      </c>
      <c r="C9" s="92" t="s">
        <v>222</v>
      </c>
      <c r="D9" s="93" t="s">
        <v>219</v>
      </c>
      <c r="E9" s="93" t="s">
        <v>186</v>
      </c>
      <c r="F9" s="45"/>
      <c r="G9" s="93" t="s">
        <v>186</v>
      </c>
      <c r="H9" s="93" t="s">
        <v>223</v>
      </c>
      <c r="I9" s="93">
        <v>1</v>
      </c>
      <c r="J9" s="93" t="s">
        <v>158</v>
      </c>
      <c r="K9" s="17">
        <v>491.63</v>
      </c>
      <c r="L9" s="17">
        <v>580.12</v>
      </c>
      <c r="M9" s="18">
        <f>K9*курс!$A$1</f>
        <v>29989.43</v>
      </c>
      <c r="N9" s="18">
        <f>M9*1.18</f>
        <v>35387.5274</v>
      </c>
      <c r="O9" s="19">
        <v>2</v>
      </c>
    </row>
    <row r="10" spans="1:15" ht="12.75">
      <c r="A10" s="25"/>
      <c r="B10" s="39" t="str">
        <f>HYPERLINK("http://rucoecom.danfoss.com/online/index.html?cartCodes="&amp;C10,C10)</f>
        <v>065-0606</v>
      </c>
      <c r="C10" s="92" t="s">
        <v>224</v>
      </c>
      <c r="D10" s="93" t="s">
        <v>219</v>
      </c>
      <c r="E10" s="93" t="s">
        <v>186</v>
      </c>
      <c r="F10" s="45"/>
      <c r="G10" s="93" t="s">
        <v>186</v>
      </c>
      <c r="H10" s="93" t="s">
        <v>225</v>
      </c>
      <c r="I10" s="93">
        <v>1</v>
      </c>
      <c r="J10" s="93" t="s">
        <v>158</v>
      </c>
      <c r="K10" s="17">
        <v>491.63</v>
      </c>
      <c r="L10" s="17">
        <v>580.12</v>
      </c>
      <c r="M10" s="18">
        <f>K10*курс!$A$1</f>
        <v>29989.43</v>
      </c>
      <c r="N10" s="18">
        <f>M10*1.18</f>
        <v>35387.5274</v>
      </c>
      <c r="O10" s="19">
        <v>3</v>
      </c>
    </row>
    <row r="11" spans="1:15" ht="12.75">
      <c r="A11" s="25"/>
      <c r="B11" s="39" t="str">
        <f>HYPERLINK("http://rucoecom.danfoss.com/online/index.html?cartCodes="&amp;C11,C11)</f>
        <v>065-0607</v>
      </c>
      <c r="C11" s="92" t="s">
        <v>226</v>
      </c>
      <c r="D11" s="93" t="s">
        <v>219</v>
      </c>
      <c r="E11" s="93" t="s">
        <v>186</v>
      </c>
      <c r="F11" s="45"/>
      <c r="G11" s="93" t="s">
        <v>186</v>
      </c>
      <c r="H11" s="93" t="s">
        <v>227</v>
      </c>
      <c r="I11" s="93">
        <v>1</v>
      </c>
      <c r="J11" s="93" t="s">
        <v>158</v>
      </c>
      <c r="K11" s="17">
        <v>491.63</v>
      </c>
      <c r="L11" s="17">
        <v>580.12</v>
      </c>
      <c r="M11" s="18">
        <f>K11*курс!$A$1</f>
        <v>29989.43</v>
      </c>
      <c r="N11" s="18">
        <f>M11*1.18</f>
        <v>35387.5274</v>
      </c>
      <c r="O11" s="19">
        <v>3</v>
      </c>
    </row>
    <row r="12" spans="1:15" ht="12.75">
      <c r="A12" s="25"/>
      <c r="B12" s="94"/>
      <c r="C12" s="95"/>
      <c r="D12" s="74" t="s">
        <v>228</v>
      </c>
      <c r="E12" s="75"/>
      <c r="F12" s="75"/>
      <c r="G12" s="75"/>
      <c r="H12" s="75"/>
      <c r="I12" s="75"/>
      <c r="J12" s="75"/>
      <c r="K12" s="95"/>
      <c r="L12" s="95"/>
      <c r="M12" s="75"/>
      <c r="N12" s="76"/>
      <c r="O12" s="19"/>
    </row>
    <row r="13" spans="1:15" ht="12.75" customHeight="1">
      <c r="A13" s="25"/>
      <c r="B13" s="39" t="str">
        <f>HYPERLINK("http://rucoecom.danfoss.com/online/index.html?cartCodes="&amp;C13,C13)</f>
        <v>065-0596</v>
      </c>
      <c r="C13" s="15" t="s">
        <v>229</v>
      </c>
      <c r="D13" s="13" t="s">
        <v>219</v>
      </c>
      <c r="E13" s="13" t="s">
        <v>186</v>
      </c>
      <c r="F13" s="41" t="s">
        <v>230</v>
      </c>
      <c r="G13" s="13" t="s">
        <v>186</v>
      </c>
      <c r="H13" s="13" t="s">
        <v>231</v>
      </c>
      <c r="I13" s="13">
        <v>1</v>
      </c>
      <c r="J13" s="13" t="s">
        <v>158</v>
      </c>
      <c r="K13" s="17">
        <v>265.99</v>
      </c>
      <c r="L13" s="17">
        <v>313.87</v>
      </c>
      <c r="M13" s="18">
        <f>K13*курс!$A$1</f>
        <v>16225.390000000001</v>
      </c>
      <c r="N13" s="18">
        <f>M13*1.18</f>
        <v>19145.9602</v>
      </c>
      <c r="O13" s="19">
        <v>1</v>
      </c>
    </row>
    <row r="14" spans="1:15" ht="12.75">
      <c r="A14" s="25"/>
      <c r="B14" s="39" t="str">
        <f>HYPERLINK("http://rucoecom.danfoss.com/online/index.html?cartCodes="&amp;C14,C14)</f>
        <v>065-0597</v>
      </c>
      <c r="C14" s="15" t="s">
        <v>232</v>
      </c>
      <c r="D14" s="13" t="s">
        <v>219</v>
      </c>
      <c r="E14" s="13" t="s">
        <v>186</v>
      </c>
      <c r="F14" s="41"/>
      <c r="G14" s="13" t="s">
        <v>186</v>
      </c>
      <c r="H14" s="13" t="s">
        <v>233</v>
      </c>
      <c r="I14" s="13">
        <v>1</v>
      </c>
      <c r="J14" s="13" t="s">
        <v>158</v>
      </c>
      <c r="K14" s="17">
        <v>265.99</v>
      </c>
      <c r="L14" s="17">
        <v>313.87</v>
      </c>
      <c r="M14" s="18">
        <f>K14*курс!$A$1</f>
        <v>16225.390000000001</v>
      </c>
      <c r="N14" s="18">
        <f>M14*1.18</f>
        <v>19145.9602</v>
      </c>
      <c r="O14" s="19">
        <v>1</v>
      </c>
    </row>
    <row r="15" spans="1:15" ht="12.75">
      <c r="A15" s="25"/>
      <c r="B15" s="39" t="str">
        <f>HYPERLINK("http://rucoecom.danfoss.com/online/index.html?cartCodes="&amp;C15,C15)</f>
        <v>065-0598</v>
      </c>
      <c r="C15" s="15" t="s">
        <v>234</v>
      </c>
      <c r="D15" s="13" t="s">
        <v>219</v>
      </c>
      <c r="E15" s="13" t="s">
        <v>186</v>
      </c>
      <c r="F15" s="41"/>
      <c r="G15" s="13" t="s">
        <v>186</v>
      </c>
      <c r="H15" s="13" t="s">
        <v>235</v>
      </c>
      <c r="I15" s="13">
        <v>1</v>
      </c>
      <c r="J15" s="13" t="s">
        <v>158</v>
      </c>
      <c r="K15" s="17">
        <v>265.99</v>
      </c>
      <c r="L15" s="17">
        <v>313.87</v>
      </c>
      <c r="M15" s="18">
        <f>K15*курс!$A$1</f>
        <v>16225.390000000001</v>
      </c>
      <c r="N15" s="18">
        <f>M15*1.18</f>
        <v>19145.9602</v>
      </c>
      <c r="O15" s="19">
        <v>1</v>
      </c>
    </row>
    <row r="16" spans="1:15" ht="12.75">
      <c r="A16" s="25"/>
      <c r="B16" s="39" t="str">
        <f>HYPERLINK("http://rucoecom.danfoss.com/online/index.html?cartCodes="&amp;C16,C16)</f>
        <v>065-0599</v>
      </c>
      <c r="C16" s="15" t="s">
        <v>236</v>
      </c>
      <c r="D16" s="13" t="s">
        <v>219</v>
      </c>
      <c r="E16" s="13" t="s">
        <v>186</v>
      </c>
      <c r="F16" s="41"/>
      <c r="G16" s="13" t="s">
        <v>186</v>
      </c>
      <c r="H16" s="13" t="s">
        <v>237</v>
      </c>
      <c r="I16" s="13">
        <v>1</v>
      </c>
      <c r="J16" s="13" t="s">
        <v>158</v>
      </c>
      <c r="K16" s="17">
        <v>265.99</v>
      </c>
      <c r="L16" s="17">
        <v>313.87</v>
      </c>
      <c r="M16" s="18">
        <f>K16*курс!$A$1</f>
        <v>16225.390000000001</v>
      </c>
      <c r="N16" s="18">
        <f>M16*1.18</f>
        <v>19145.9602</v>
      </c>
      <c r="O16" s="19">
        <v>1</v>
      </c>
    </row>
    <row r="17" spans="1:15" ht="12.75">
      <c r="A17" s="25"/>
      <c r="B17" s="94"/>
      <c r="C17" s="95"/>
      <c r="D17" s="74" t="s">
        <v>238</v>
      </c>
      <c r="E17" s="75"/>
      <c r="F17" s="75"/>
      <c r="G17" s="75"/>
      <c r="H17" s="75"/>
      <c r="I17" s="75"/>
      <c r="J17" s="75"/>
      <c r="K17" s="95"/>
      <c r="L17" s="95"/>
      <c r="M17" s="75"/>
      <c r="N17" s="76"/>
      <c r="O17" s="19"/>
    </row>
    <row r="18" spans="1:15" ht="14.25" customHeight="1">
      <c r="A18" s="25"/>
      <c r="B18" s="39" t="str">
        <f>HYPERLINK("http://rucoecom.danfoss.com/online/index.html?cartCodes="&amp;C18,C18)</f>
        <v>065-0600</v>
      </c>
      <c r="C18" s="15" t="s">
        <v>239</v>
      </c>
      <c r="D18" s="13" t="s">
        <v>219</v>
      </c>
      <c r="E18" s="13" t="s">
        <v>186</v>
      </c>
      <c r="F18" s="41" t="s">
        <v>240</v>
      </c>
      <c r="G18" s="13" t="s">
        <v>186</v>
      </c>
      <c r="H18" s="13" t="s">
        <v>231</v>
      </c>
      <c r="I18" s="13">
        <v>1</v>
      </c>
      <c r="J18" s="13" t="s">
        <v>158</v>
      </c>
      <c r="K18" s="17">
        <v>376.28</v>
      </c>
      <c r="L18" s="17">
        <v>444.01</v>
      </c>
      <c r="M18" s="18">
        <f>K18*курс!$A$1</f>
        <v>22953.079999999998</v>
      </c>
      <c r="N18" s="18">
        <f>M18*1.18</f>
        <v>27084.634399999995</v>
      </c>
      <c r="O18" s="19">
        <v>3</v>
      </c>
    </row>
    <row r="19" spans="1:15" ht="12.75">
      <c r="A19" s="25"/>
      <c r="B19" s="39" t="str">
        <f>HYPERLINK("http://rucoecom.danfoss.com/online/index.html?cartCodes="&amp;C19,C19)</f>
        <v>065-0601</v>
      </c>
      <c r="C19" s="15" t="s">
        <v>241</v>
      </c>
      <c r="D19" s="13" t="s">
        <v>219</v>
      </c>
      <c r="E19" s="13" t="s">
        <v>186</v>
      </c>
      <c r="F19" s="41"/>
      <c r="G19" s="13" t="s">
        <v>186</v>
      </c>
      <c r="H19" s="13" t="s">
        <v>233</v>
      </c>
      <c r="I19" s="13">
        <v>1</v>
      </c>
      <c r="J19" s="13" t="s">
        <v>158</v>
      </c>
      <c r="K19" s="17">
        <v>376.28</v>
      </c>
      <c r="L19" s="17">
        <v>444.01</v>
      </c>
      <c r="M19" s="18">
        <f>K19*курс!$A$1</f>
        <v>22953.079999999998</v>
      </c>
      <c r="N19" s="18">
        <f>M19*1.18</f>
        <v>27084.634399999995</v>
      </c>
      <c r="O19" s="19">
        <v>1</v>
      </c>
    </row>
    <row r="20" spans="1:15" ht="12.75">
      <c r="A20" s="25"/>
      <c r="B20" s="39" t="str">
        <f>HYPERLINK("http://rucoecom.danfoss.com/online/index.html?cartCodes="&amp;C20,C20)</f>
        <v>065-0602</v>
      </c>
      <c r="C20" s="15" t="s">
        <v>242</v>
      </c>
      <c r="D20" s="13" t="s">
        <v>219</v>
      </c>
      <c r="E20" s="13" t="s">
        <v>186</v>
      </c>
      <c r="F20" s="41"/>
      <c r="G20" s="13" t="s">
        <v>186</v>
      </c>
      <c r="H20" s="13" t="s">
        <v>243</v>
      </c>
      <c r="I20" s="13">
        <v>1</v>
      </c>
      <c r="J20" s="13" t="s">
        <v>158</v>
      </c>
      <c r="K20" s="17">
        <v>376.28</v>
      </c>
      <c r="L20" s="17">
        <v>444.01</v>
      </c>
      <c r="M20" s="18">
        <f>K20*курс!$A$1</f>
        <v>22953.079999999998</v>
      </c>
      <c r="N20" s="18">
        <f>M20*1.18</f>
        <v>27084.634399999995</v>
      </c>
      <c r="O20" s="19">
        <v>1</v>
      </c>
    </row>
    <row r="21" spans="1:15" ht="12.75">
      <c r="A21" s="25"/>
      <c r="B21" s="39" t="str">
        <f>HYPERLINK("http://rucoecom.danfoss.com/online/index.html?cartCodes="&amp;C21,C21)</f>
        <v>065-0603</v>
      </c>
      <c r="C21" s="15" t="s">
        <v>244</v>
      </c>
      <c r="D21" s="13" t="s">
        <v>219</v>
      </c>
      <c r="E21" s="13" t="s">
        <v>186</v>
      </c>
      <c r="F21" s="41"/>
      <c r="G21" s="13" t="s">
        <v>186</v>
      </c>
      <c r="H21" s="13" t="s">
        <v>237</v>
      </c>
      <c r="I21" s="13">
        <v>1</v>
      </c>
      <c r="J21" s="13" t="s">
        <v>158</v>
      </c>
      <c r="K21" s="17">
        <v>376.28</v>
      </c>
      <c r="L21" s="17">
        <v>444.01</v>
      </c>
      <c r="M21" s="18">
        <f>K21*курс!$A$1</f>
        <v>22953.079999999998</v>
      </c>
      <c r="N21" s="18">
        <f>M21*1.18</f>
        <v>27084.634399999995</v>
      </c>
      <c r="O21" s="19">
        <v>2</v>
      </c>
    </row>
    <row r="22" spans="1:15" ht="12.75">
      <c r="A22" s="96"/>
      <c r="B22" s="96"/>
      <c r="C22" s="95"/>
      <c r="D22" s="74" t="s">
        <v>245</v>
      </c>
      <c r="E22" s="75"/>
      <c r="F22" s="75"/>
      <c r="G22" s="75"/>
      <c r="H22" s="75"/>
      <c r="I22" s="75"/>
      <c r="J22" s="75"/>
      <c r="K22" s="95"/>
      <c r="L22" s="95"/>
      <c r="M22" s="75"/>
      <c r="N22" s="76"/>
      <c r="O22" s="19"/>
    </row>
    <row r="23" spans="1:15" ht="12.75" customHeight="1">
      <c r="A23" s="96"/>
      <c r="B23" s="39" t="str">
        <f>HYPERLINK("http://rucoecom.danfoss.com/online/index.html?cartCodes="&amp;C23,C23)</f>
        <v>065B0770</v>
      </c>
      <c r="C23" s="15" t="s">
        <v>246</v>
      </c>
      <c r="D23" s="13" t="s">
        <v>247</v>
      </c>
      <c r="E23" s="13">
        <v>15</v>
      </c>
      <c r="F23" s="41" t="s">
        <v>248</v>
      </c>
      <c r="G23" s="13">
        <v>0.4</v>
      </c>
      <c r="H23" s="13" t="s">
        <v>186</v>
      </c>
      <c r="I23" s="13">
        <v>1</v>
      </c>
      <c r="J23" s="13" t="s">
        <v>158</v>
      </c>
      <c r="K23" s="17">
        <v>325.28</v>
      </c>
      <c r="L23" s="17">
        <v>383.83</v>
      </c>
      <c r="M23" s="18">
        <f>K23*курс!$A$1</f>
        <v>19842.079999999998</v>
      </c>
      <c r="N23" s="18">
        <f>M23*1.18</f>
        <v>23413.654399999996</v>
      </c>
      <c r="O23" s="19">
        <v>1</v>
      </c>
    </row>
    <row r="24" spans="1:15" ht="12.75">
      <c r="A24" s="96"/>
      <c r="B24" s="39" t="str">
        <f>HYPERLINK("http://rucoecom.danfoss.com/online/index.html?cartCodes="&amp;C24,C24)</f>
        <v>065B0771</v>
      </c>
      <c r="C24" s="15" t="s">
        <v>249</v>
      </c>
      <c r="D24" s="13" t="s">
        <v>247</v>
      </c>
      <c r="E24" s="13">
        <v>15</v>
      </c>
      <c r="F24" s="41"/>
      <c r="G24" s="13">
        <v>1</v>
      </c>
      <c r="H24" s="13" t="s">
        <v>186</v>
      </c>
      <c r="I24" s="13">
        <v>1</v>
      </c>
      <c r="J24" s="13" t="s">
        <v>158</v>
      </c>
      <c r="K24" s="17">
        <v>325.28</v>
      </c>
      <c r="L24" s="17">
        <v>383.83</v>
      </c>
      <c r="M24" s="18">
        <f>K24*курс!$A$1</f>
        <v>19842.079999999998</v>
      </c>
      <c r="N24" s="18">
        <f>M24*1.18</f>
        <v>23413.654399999996</v>
      </c>
      <c r="O24" s="19">
        <v>1</v>
      </c>
    </row>
    <row r="25" spans="1:15" ht="12.75">
      <c r="A25" s="96"/>
      <c r="B25" s="39" t="str">
        <f>HYPERLINK("http://rucoecom.danfoss.com/online/index.html?cartCodes="&amp;C25,C25)</f>
        <v>065B0774</v>
      </c>
      <c r="C25" s="15" t="s">
        <v>250</v>
      </c>
      <c r="D25" s="13" t="s">
        <v>247</v>
      </c>
      <c r="E25" s="13">
        <v>15</v>
      </c>
      <c r="F25" s="41"/>
      <c r="G25" s="13">
        <v>4</v>
      </c>
      <c r="H25" s="13" t="s">
        <v>186</v>
      </c>
      <c r="I25" s="13">
        <v>1</v>
      </c>
      <c r="J25" s="13" t="s">
        <v>158</v>
      </c>
      <c r="K25" s="17">
        <v>325.28</v>
      </c>
      <c r="L25" s="17">
        <v>383.83</v>
      </c>
      <c r="M25" s="18">
        <f>K25*курс!$A$1</f>
        <v>19842.079999999998</v>
      </c>
      <c r="N25" s="18">
        <f>M25*1.18</f>
        <v>23413.654399999996</v>
      </c>
      <c r="O25" s="19">
        <v>1</v>
      </c>
    </row>
    <row r="26" spans="1:15" ht="12.75">
      <c r="A26" s="96"/>
      <c r="B26" s="39" t="str">
        <f>HYPERLINK("http://rucoecom.danfoss.com/online/index.html?cartCodes="&amp;C26,C26)</f>
        <v>065B0775</v>
      </c>
      <c r="C26" s="15" t="s">
        <v>251</v>
      </c>
      <c r="D26" s="13" t="s">
        <v>247</v>
      </c>
      <c r="E26" s="13">
        <v>20</v>
      </c>
      <c r="F26" s="41"/>
      <c r="G26" s="13">
        <v>6.3</v>
      </c>
      <c r="H26" s="13" t="s">
        <v>186</v>
      </c>
      <c r="I26" s="13">
        <v>1</v>
      </c>
      <c r="J26" s="13" t="s">
        <v>158</v>
      </c>
      <c r="K26" s="17">
        <v>418.69</v>
      </c>
      <c r="L26" s="17">
        <v>494.05</v>
      </c>
      <c r="M26" s="18">
        <f>K26*курс!$A$1</f>
        <v>25540.09</v>
      </c>
      <c r="N26" s="18">
        <f>M26*1.18</f>
        <v>30137.3062</v>
      </c>
      <c r="O26" s="19">
        <v>1</v>
      </c>
    </row>
    <row r="27" spans="1:15" ht="12.75">
      <c r="A27" s="96"/>
      <c r="B27" s="39" t="str">
        <f>HYPERLINK("http://rucoecom.danfoss.com/online/index.html?cartCodes="&amp;C27,C27)</f>
        <v>065B0776</v>
      </c>
      <c r="C27" s="15" t="s">
        <v>252</v>
      </c>
      <c r="D27" s="13" t="s">
        <v>247</v>
      </c>
      <c r="E27" s="13">
        <v>25</v>
      </c>
      <c r="F27" s="41"/>
      <c r="G27" s="13">
        <v>8</v>
      </c>
      <c r="H27" s="13" t="s">
        <v>186</v>
      </c>
      <c r="I27" s="13">
        <v>1</v>
      </c>
      <c r="J27" s="13" t="s">
        <v>158</v>
      </c>
      <c r="K27" s="17">
        <v>465.4</v>
      </c>
      <c r="L27" s="17">
        <v>549.17</v>
      </c>
      <c r="M27" s="18">
        <f>K27*курс!$A$1</f>
        <v>28389.399999999998</v>
      </c>
      <c r="N27" s="18">
        <f>M27*1.18</f>
        <v>33499.492</v>
      </c>
      <c r="O27" s="19">
        <v>1</v>
      </c>
    </row>
    <row r="28" spans="1:15" ht="12.75" customHeight="1">
      <c r="A28" s="96"/>
      <c r="B28" s="39" t="str">
        <f>HYPERLINK("http://rucoecom.danfoss.com/online/index.html?cartCodes="&amp;C28,C28)</f>
        <v>065B0777</v>
      </c>
      <c r="C28" s="15" t="s">
        <v>253</v>
      </c>
      <c r="D28" s="13" t="s">
        <v>247</v>
      </c>
      <c r="E28" s="13">
        <v>32</v>
      </c>
      <c r="F28" s="97" t="s">
        <v>254</v>
      </c>
      <c r="G28" s="13">
        <v>12.5</v>
      </c>
      <c r="H28" s="13" t="s">
        <v>186</v>
      </c>
      <c r="I28" s="13">
        <v>1</v>
      </c>
      <c r="J28" s="13" t="s">
        <v>158</v>
      </c>
      <c r="K28" s="17">
        <v>725.33</v>
      </c>
      <c r="L28" s="17">
        <v>855.89</v>
      </c>
      <c r="M28" s="18">
        <f>K28*курс!$A$1</f>
        <v>44245.130000000005</v>
      </c>
      <c r="N28" s="18">
        <f>M28*1.18</f>
        <v>52209.2534</v>
      </c>
      <c r="O28" s="19">
        <v>1</v>
      </c>
    </row>
    <row r="29" spans="1:15" ht="12.75">
      <c r="A29" s="96"/>
      <c r="B29" s="39" t="str">
        <f>HYPERLINK("http://rucoecom.danfoss.com/online/index.html?cartCodes="&amp;C29,C29)</f>
        <v>065B0778</v>
      </c>
      <c r="C29" s="15" t="s">
        <v>255</v>
      </c>
      <c r="D29" s="13" t="s">
        <v>247</v>
      </c>
      <c r="E29" s="13">
        <v>40</v>
      </c>
      <c r="F29" s="97"/>
      <c r="G29" s="13">
        <v>16</v>
      </c>
      <c r="H29" s="13" t="s">
        <v>186</v>
      </c>
      <c r="I29" s="13">
        <v>1</v>
      </c>
      <c r="J29" s="13" t="s">
        <v>158</v>
      </c>
      <c r="K29" s="17">
        <v>794.72</v>
      </c>
      <c r="L29" s="17">
        <v>937.77</v>
      </c>
      <c r="M29" s="18">
        <f>K29*курс!$A$1</f>
        <v>48477.92</v>
      </c>
      <c r="N29" s="18">
        <f>M29*1.18</f>
        <v>57203.94559999999</v>
      </c>
      <c r="O29" s="19">
        <v>1</v>
      </c>
    </row>
    <row r="30" spans="1:15" ht="15" customHeight="1">
      <c r="A30" s="96"/>
      <c r="B30" s="39" t="str">
        <f>HYPERLINK("http://rucoecom.danfoss.com/online/index.html?cartCodes="&amp;C30,C30)</f>
        <v>065B0779</v>
      </c>
      <c r="C30" s="15" t="s">
        <v>256</v>
      </c>
      <c r="D30" s="13" t="s">
        <v>247</v>
      </c>
      <c r="E30" s="13">
        <v>50</v>
      </c>
      <c r="F30" s="97"/>
      <c r="G30" s="13">
        <v>20</v>
      </c>
      <c r="H30" s="13" t="s">
        <v>186</v>
      </c>
      <c r="I30" s="13">
        <v>1</v>
      </c>
      <c r="J30" s="13" t="s">
        <v>158</v>
      </c>
      <c r="K30" s="17">
        <v>879.86</v>
      </c>
      <c r="L30" s="17">
        <v>1038.23</v>
      </c>
      <c r="M30" s="18">
        <f>K30*курс!$A$1</f>
        <v>53671.46</v>
      </c>
      <c r="N30" s="18">
        <f>M30*1.18</f>
        <v>63332.322799999994</v>
      </c>
      <c r="O30" s="19">
        <v>1</v>
      </c>
    </row>
    <row r="31" spans="1:15" ht="12.75" customHeight="1">
      <c r="A31" s="96"/>
      <c r="B31" s="39" t="str">
        <f>HYPERLINK("http://rucoecom.danfoss.com/online/index.html?cartCodes="&amp;C31,C31)</f>
        <v>065B0783</v>
      </c>
      <c r="C31" s="15" t="s">
        <v>257</v>
      </c>
      <c r="D31" s="13" t="s">
        <v>258</v>
      </c>
      <c r="E31" s="13">
        <v>32</v>
      </c>
      <c r="F31" s="41" t="s">
        <v>259</v>
      </c>
      <c r="G31" s="13">
        <v>12.5</v>
      </c>
      <c r="H31" s="13" t="s">
        <v>186</v>
      </c>
      <c r="I31" s="13">
        <v>1</v>
      </c>
      <c r="J31" s="13" t="s">
        <v>158</v>
      </c>
      <c r="K31" s="17">
        <v>1260.38</v>
      </c>
      <c r="L31" s="17">
        <v>1487.25</v>
      </c>
      <c r="M31" s="18">
        <f>K31*курс!$A$1</f>
        <v>76883.18000000001</v>
      </c>
      <c r="N31" s="18">
        <f>M31*1.18</f>
        <v>90722.1524</v>
      </c>
      <c r="O31" s="19">
        <v>1</v>
      </c>
    </row>
    <row r="32" spans="1:15" ht="12.75">
      <c r="A32" s="96"/>
      <c r="B32" s="39" t="str">
        <f>HYPERLINK("http://rucoecom.danfoss.com/online/index.html?cartCodes="&amp;C32,C32)</f>
        <v>065B0784</v>
      </c>
      <c r="C32" s="92" t="s">
        <v>260</v>
      </c>
      <c r="D32" s="93" t="s">
        <v>258</v>
      </c>
      <c r="E32" s="93">
        <v>40</v>
      </c>
      <c r="F32" s="41"/>
      <c r="G32" s="93">
        <v>20</v>
      </c>
      <c r="H32" s="93" t="s">
        <v>186</v>
      </c>
      <c r="I32" s="93">
        <v>1</v>
      </c>
      <c r="J32" s="93" t="s">
        <v>158</v>
      </c>
      <c r="K32" s="17">
        <v>1389.56</v>
      </c>
      <c r="L32" s="17">
        <v>1639.68</v>
      </c>
      <c r="M32" s="18">
        <f>K32*курс!$A$1</f>
        <v>84763.16</v>
      </c>
      <c r="N32" s="18">
        <f>M32*1.18</f>
        <v>100020.5288</v>
      </c>
      <c r="O32" s="19">
        <v>1</v>
      </c>
    </row>
    <row r="33" spans="1:15" ht="15" customHeight="1">
      <c r="A33" s="96"/>
      <c r="B33" s="39" t="str">
        <f>HYPERLINK("http://rucoecom.danfoss.com/online/index.html?cartCodes="&amp;C33,C33)</f>
        <v>065B0785</v>
      </c>
      <c r="C33" s="92" t="s">
        <v>261</v>
      </c>
      <c r="D33" s="93" t="s">
        <v>258</v>
      </c>
      <c r="E33" s="93">
        <v>50</v>
      </c>
      <c r="F33" s="41"/>
      <c r="G33" s="93">
        <v>25</v>
      </c>
      <c r="H33" s="93" t="s">
        <v>186</v>
      </c>
      <c r="I33" s="93">
        <v>1</v>
      </c>
      <c r="J33" s="93" t="s">
        <v>158</v>
      </c>
      <c r="K33" s="17">
        <v>1577.56</v>
      </c>
      <c r="L33" s="17">
        <v>1861.52</v>
      </c>
      <c r="M33" s="18">
        <f>K33*курс!$A$1</f>
        <v>96231.16</v>
      </c>
      <c r="N33" s="18">
        <f>M33*1.18</f>
        <v>113552.7688</v>
      </c>
      <c r="O33" s="19">
        <v>1</v>
      </c>
    </row>
    <row r="34" spans="1:15" ht="12.75">
      <c r="A34" s="96"/>
      <c r="B34" s="98"/>
      <c r="C34" s="95"/>
      <c r="D34" s="74" t="s">
        <v>262</v>
      </c>
      <c r="E34" s="75"/>
      <c r="F34" s="75"/>
      <c r="G34" s="75"/>
      <c r="H34" s="75"/>
      <c r="I34" s="75"/>
      <c r="J34" s="75"/>
      <c r="K34" s="95"/>
      <c r="L34" s="95"/>
      <c r="M34" s="75"/>
      <c r="N34" s="76"/>
      <c r="O34" s="19"/>
    </row>
    <row r="35" spans="1:15" ht="12.75" customHeight="1">
      <c r="A35" s="96"/>
      <c r="B35" s="39" t="str">
        <f>HYPERLINK("http://rucoecom.danfoss.com/online/index.html?cartCodes="&amp;C35,C35)</f>
        <v>065B0788</v>
      </c>
      <c r="C35" s="15" t="s">
        <v>263</v>
      </c>
      <c r="D35" s="13" t="s">
        <v>264</v>
      </c>
      <c r="E35" s="13">
        <v>15</v>
      </c>
      <c r="F35" s="41" t="s">
        <v>265</v>
      </c>
      <c r="G35" s="13">
        <v>3.2</v>
      </c>
      <c r="H35" s="13" t="s">
        <v>186</v>
      </c>
      <c r="I35" s="13">
        <v>1</v>
      </c>
      <c r="J35" s="13" t="s">
        <v>158</v>
      </c>
      <c r="K35" s="17">
        <v>644.08</v>
      </c>
      <c r="L35" s="17">
        <v>760.01</v>
      </c>
      <c r="M35" s="18">
        <f>K35*курс!$A$1</f>
        <v>39288.880000000005</v>
      </c>
      <c r="N35" s="18">
        <f>M35*1.18</f>
        <v>46360.8784</v>
      </c>
      <c r="O35" s="19">
        <v>2</v>
      </c>
    </row>
    <row r="36" spans="1:15" ht="12.75">
      <c r="A36" s="96"/>
      <c r="B36" s="39" t="str">
        <f>HYPERLINK("http://rucoecom.danfoss.com/online/index.html?cartCodes="&amp;C36,C36)</f>
        <v>065B0789</v>
      </c>
      <c r="C36" s="15" t="s">
        <v>266</v>
      </c>
      <c r="D36" s="13" t="s">
        <v>264</v>
      </c>
      <c r="E36" s="13">
        <v>20</v>
      </c>
      <c r="F36" s="41"/>
      <c r="G36" s="13">
        <v>4.5</v>
      </c>
      <c r="H36" s="13" t="s">
        <v>186</v>
      </c>
      <c r="I36" s="13">
        <v>1</v>
      </c>
      <c r="J36" s="13" t="s">
        <v>158</v>
      </c>
      <c r="K36" s="17">
        <v>693.4</v>
      </c>
      <c r="L36" s="17">
        <v>818.21</v>
      </c>
      <c r="M36" s="18">
        <f>K36*курс!$A$1</f>
        <v>42297.4</v>
      </c>
      <c r="N36" s="18">
        <f>M36*1.18</f>
        <v>49910.932</v>
      </c>
      <c r="O36" s="19">
        <v>2</v>
      </c>
    </row>
    <row r="37" spans="1:15" ht="15" customHeight="1">
      <c r="A37" s="96"/>
      <c r="B37" s="39" t="str">
        <f>HYPERLINK("http://rucoecom.danfoss.com/online/index.html?cartCodes="&amp;C37,C37)</f>
        <v>065B0790</v>
      </c>
      <c r="C37" s="15" t="s">
        <v>267</v>
      </c>
      <c r="D37" s="13" t="s">
        <v>264</v>
      </c>
      <c r="E37" s="13">
        <v>25</v>
      </c>
      <c r="F37" s="41"/>
      <c r="G37" s="13">
        <v>6.3</v>
      </c>
      <c r="H37" s="13" t="s">
        <v>186</v>
      </c>
      <c r="I37" s="13">
        <v>1</v>
      </c>
      <c r="J37" s="13" t="s">
        <v>158</v>
      </c>
      <c r="K37" s="17">
        <v>716.2</v>
      </c>
      <c r="L37" s="17">
        <v>845.12</v>
      </c>
      <c r="M37" s="18">
        <f>K37*курс!$A$1</f>
        <v>43688.200000000004</v>
      </c>
      <c r="N37" s="18">
        <f>M37*1.18</f>
        <v>51552.076</v>
      </c>
      <c r="O37" s="19">
        <v>3</v>
      </c>
    </row>
    <row r="40" spans="1:12" ht="31.5" customHeight="1">
      <c r="A40" s="99" t="s">
        <v>268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00"/>
    </row>
    <row r="43" spans="1:15" ht="15" customHeight="1">
      <c r="A43" s="59" t="s">
        <v>3</v>
      </c>
      <c r="B43" s="82" t="s">
        <v>4</v>
      </c>
      <c r="C43" s="59" t="s">
        <v>4</v>
      </c>
      <c r="D43" s="59" t="s">
        <v>6</v>
      </c>
      <c r="E43" s="59" t="s">
        <v>150</v>
      </c>
      <c r="F43" s="59"/>
      <c r="G43" s="59"/>
      <c r="H43" s="59"/>
      <c r="I43" s="101" t="s">
        <v>9</v>
      </c>
      <c r="J43" s="59" t="s">
        <v>10</v>
      </c>
      <c r="K43" s="59" t="s">
        <v>11</v>
      </c>
      <c r="L43" s="59"/>
      <c r="M43" s="59" t="s">
        <v>12</v>
      </c>
      <c r="N43" s="59"/>
      <c r="O43" s="60"/>
    </row>
    <row r="44" spans="1:15" ht="12.75">
      <c r="A44" s="59"/>
      <c r="B44" s="82"/>
      <c r="C44" s="59"/>
      <c r="D44" s="59"/>
      <c r="E44" s="59"/>
      <c r="F44" s="59"/>
      <c r="G44" s="59"/>
      <c r="H44" s="59"/>
      <c r="I44" s="101"/>
      <c r="J44" s="59"/>
      <c r="K44" s="59" t="s">
        <v>13</v>
      </c>
      <c r="L44" s="59" t="s">
        <v>14</v>
      </c>
      <c r="M44" s="59" t="s">
        <v>13</v>
      </c>
      <c r="N44" s="59" t="s">
        <v>14</v>
      </c>
      <c r="O44" s="60"/>
    </row>
    <row r="45" spans="1:15" ht="12.75" customHeight="1">
      <c r="A45" s="102" t="s">
        <v>269</v>
      </c>
      <c r="B45" s="102"/>
      <c r="C45" s="102"/>
      <c r="D45" s="102"/>
      <c r="E45" s="102"/>
      <c r="F45" s="102"/>
      <c r="G45" s="102"/>
      <c r="H45" s="102"/>
      <c r="I45" s="103"/>
      <c r="J45" s="103"/>
      <c r="K45" s="104"/>
      <c r="L45" s="104"/>
      <c r="M45" s="105"/>
      <c r="N45" s="106"/>
      <c r="O45" s="107"/>
    </row>
    <row r="46" spans="1:15" ht="12.75" customHeight="1">
      <c r="A46" s="42"/>
      <c r="B46" s="39" t="str">
        <f>HYPERLINK("http://rucoecom.danfoss.com/online/index.html?cartCodes="&amp;C46,C46)</f>
        <v>003H6908</v>
      </c>
      <c r="C46" s="40" t="s">
        <v>189</v>
      </c>
      <c r="D46" s="42">
        <v>15</v>
      </c>
      <c r="E46" s="42" t="s">
        <v>270</v>
      </c>
      <c r="F46" s="42"/>
      <c r="G46" s="42"/>
      <c r="H46" s="42"/>
      <c r="I46" s="108" t="s">
        <v>271</v>
      </c>
      <c r="J46" s="42" t="s">
        <v>158</v>
      </c>
      <c r="K46" s="17">
        <v>27.52</v>
      </c>
      <c r="L46" s="17">
        <v>32.47</v>
      </c>
      <c r="M46" s="18">
        <f>K46*курс!$A$1</f>
        <v>1678.72</v>
      </c>
      <c r="N46" s="18">
        <f>M46*1.18</f>
        <v>1980.8896</v>
      </c>
      <c r="O46" s="19">
        <v>1</v>
      </c>
    </row>
    <row r="47" spans="1:15" ht="12.75">
      <c r="A47" s="42"/>
      <c r="B47" s="39" t="str">
        <f>HYPERLINK("http://rucoecom.danfoss.com/online/index.html?cartCodes="&amp;C47,C47)</f>
        <v>003H6909</v>
      </c>
      <c r="C47" s="40" t="s">
        <v>191</v>
      </c>
      <c r="D47" s="42">
        <v>20</v>
      </c>
      <c r="E47" s="42"/>
      <c r="F47" s="42"/>
      <c r="G47" s="42"/>
      <c r="H47" s="42"/>
      <c r="I47" s="108" t="s">
        <v>271</v>
      </c>
      <c r="J47" s="42" t="s">
        <v>158</v>
      </c>
      <c r="K47" s="17">
        <v>34.12</v>
      </c>
      <c r="L47" s="17">
        <v>40.26</v>
      </c>
      <c r="M47" s="18">
        <f>K47*курс!$A$1</f>
        <v>2081.3199999999997</v>
      </c>
      <c r="N47" s="18">
        <f>M47*1.18</f>
        <v>2455.9575999999997</v>
      </c>
      <c r="O47" s="19">
        <v>1</v>
      </c>
    </row>
    <row r="48" spans="1:15" ht="12.75">
      <c r="A48" s="42"/>
      <c r="B48" s="39" t="str">
        <f>HYPERLINK("http://rucoecom.danfoss.com/online/index.html?cartCodes="&amp;C48,C48)</f>
        <v>003H6910</v>
      </c>
      <c r="C48" s="40" t="s">
        <v>272</v>
      </c>
      <c r="D48" s="42">
        <v>25</v>
      </c>
      <c r="E48" s="42"/>
      <c r="F48" s="42"/>
      <c r="G48" s="42"/>
      <c r="H48" s="42"/>
      <c r="I48" s="108" t="s">
        <v>271</v>
      </c>
      <c r="J48" s="42" t="s">
        <v>158</v>
      </c>
      <c r="K48" s="17">
        <v>48.1</v>
      </c>
      <c r="L48" s="17">
        <v>56.76</v>
      </c>
      <c r="M48" s="18">
        <f>K48*курс!$A$1</f>
        <v>2934.1</v>
      </c>
      <c r="N48" s="18">
        <f>M48*1.18</f>
        <v>3462.238</v>
      </c>
      <c r="O48" s="19">
        <v>1</v>
      </c>
    </row>
    <row r="49" spans="1:15" ht="12.75">
      <c r="A49" s="42"/>
      <c r="B49" s="39" t="str">
        <f>HYPERLINK("http://rucoecom.danfoss.com/online/index.html?cartCodes="&amp;C49,C49)</f>
        <v>003H6911</v>
      </c>
      <c r="C49" s="40" t="s">
        <v>273</v>
      </c>
      <c r="D49" s="42">
        <v>32</v>
      </c>
      <c r="E49" s="42"/>
      <c r="F49" s="42"/>
      <c r="G49" s="42"/>
      <c r="H49" s="42"/>
      <c r="I49" s="108" t="s">
        <v>271</v>
      </c>
      <c r="J49" s="42" t="s">
        <v>158</v>
      </c>
      <c r="K49" s="17">
        <v>63.01</v>
      </c>
      <c r="L49" s="17">
        <v>74.35</v>
      </c>
      <c r="M49" s="18">
        <f>K49*курс!$A$1</f>
        <v>3843.6099999999997</v>
      </c>
      <c r="N49" s="18">
        <f>M49*1.18</f>
        <v>4535.4598</v>
      </c>
      <c r="O49" s="19">
        <v>1</v>
      </c>
    </row>
    <row r="50" spans="1:15" ht="12.75">
      <c r="A50" s="42"/>
      <c r="B50" s="39" t="str">
        <f>HYPERLINK("http://rucoecom.danfoss.com/online/index.html?cartCodes="&amp;C50,C50)</f>
        <v>003H6912</v>
      </c>
      <c r="C50" s="40" t="s">
        <v>274</v>
      </c>
      <c r="D50" s="42">
        <v>40</v>
      </c>
      <c r="E50" s="42"/>
      <c r="F50" s="42"/>
      <c r="G50" s="42"/>
      <c r="H50" s="42"/>
      <c r="I50" s="108" t="s">
        <v>271</v>
      </c>
      <c r="J50" s="42" t="s">
        <v>158</v>
      </c>
      <c r="K50" s="17">
        <v>91.6</v>
      </c>
      <c r="L50" s="17">
        <v>108.09</v>
      </c>
      <c r="M50" s="18">
        <f>K50*курс!$A$1</f>
        <v>5587.599999999999</v>
      </c>
      <c r="N50" s="18">
        <f>M50*1.18</f>
        <v>6593.367999999999</v>
      </c>
      <c r="O50" s="19">
        <v>1</v>
      </c>
    </row>
    <row r="51" spans="1:15" ht="12.75">
      <c r="A51" s="42"/>
      <c r="B51" s="39" t="str">
        <f>HYPERLINK("http://rucoecom.danfoss.com/online/index.html?cartCodes="&amp;C51,C51)</f>
        <v>003H6913</v>
      </c>
      <c r="C51" s="40" t="s">
        <v>275</v>
      </c>
      <c r="D51" s="42">
        <v>50</v>
      </c>
      <c r="E51" s="42"/>
      <c r="F51" s="42"/>
      <c r="G51" s="42"/>
      <c r="H51" s="42"/>
      <c r="I51" s="108" t="s">
        <v>271</v>
      </c>
      <c r="J51" s="42" t="s">
        <v>158</v>
      </c>
      <c r="K51" s="17">
        <v>161.06</v>
      </c>
      <c r="L51" s="17">
        <v>190.05</v>
      </c>
      <c r="M51" s="18">
        <f>K51*курс!$A$1</f>
        <v>9824.66</v>
      </c>
      <c r="N51" s="18">
        <f>M51*1.18</f>
        <v>11593.0988</v>
      </c>
      <c r="O51" s="19">
        <v>1</v>
      </c>
    </row>
    <row r="52" spans="1:15" ht="12.75" customHeight="1">
      <c r="A52" s="42"/>
      <c r="B52" s="39" t="str">
        <f>HYPERLINK("http://rucoecom.danfoss.com/online/index.html?cartCodes="&amp;C52,C52)</f>
        <v>003H6902</v>
      </c>
      <c r="C52" s="40" t="s">
        <v>185</v>
      </c>
      <c r="D52" s="42">
        <v>15</v>
      </c>
      <c r="E52" s="42" t="s">
        <v>276</v>
      </c>
      <c r="F52" s="42"/>
      <c r="G52" s="42"/>
      <c r="H52" s="42"/>
      <c r="I52" s="108" t="s">
        <v>271</v>
      </c>
      <c r="J52" s="42" t="s">
        <v>158</v>
      </c>
      <c r="K52" s="17">
        <v>18.7</v>
      </c>
      <c r="L52" s="17">
        <v>22.07</v>
      </c>
      <c r="M52" s="18">
        <f>K52*курс!$A$1</f>
        <v>1140.7</v>
      </c>
      <c r="N52" s="18">
        <f>M52*1.18</f>
        <v>1346.026</v>
      </c>
      <c r="O52" s="19">
        <v>1</v>
      </c>
    </row>
    <row r="53" spans="1:15" ht="12.75" customHeight="1">
      <c r="A53" s="42"/>
      <c r="B53" s="39" t="str">
        <f>HYPERLINK("http://rucoecom.danfoss.com/online/index.html?cartCodes="&amp;C53,C53)</f>
        <v>003H6903</v>
      </c>
      <c r="C53" s="40" t="s">
        <v>188</v>
      </c>
      <c r="D53" s="42">
        <v>20</v>
      </c>
      <c r="E53" s="42" t="s">
        <v>277</v>
      </c>
      <c r="F53" s="42"/>
      <c r="G53" s="42"/>
      <c r="H53" s="42"/>
      <c r="I53" s="108" t="s">
        <v>271</v>
      </c>
      <c r="J53" s="42" t="s">
        <v>158</v>
      </c>
      <c r="K53" s="17">
        <v>29.4</v>
      </c>
      <c r="L53" s="17">
        <v>34.69</v>
      </c>
      <c r="M53" s="18">
        <f>K53*курс!$A$1</f>
        <v>1793.3999999999999</v>
      </c>
      <c r="N53" s="18">
        <f>M53*1.18</f>
        <v>2116.2119999999995</v>
      </c>
      <c r="O53" s="19">
        <v>1</v>
      </c>
    </row>
    <row r="54" spans="1:15" ht="12.75" customHeight="1">
      <c r="A54" s="42"/>
      <c r="B54" s="39" t="str">
        <f>HYPERLINK("http://rucoecom.danfoss.com/online/index.html?cartCodes="&amp;C54,C54)</f>
        <v>003H6904</v>
      </c>
      <c r="C54" s="40" t="s">
        <v>278</v>
      </c>
      <c r="D54" s="42">
        <v>25</v>
      </c>
      <c r="E54" s="42" t="s">
        <v>279</v>
      </c>
      <c r="F54" s="42"/>
      <c r="G54" s="42"/>
      <c r="H54" s="42"/>
      <c r="I54" s="108" t="s">
        <v>271</v>
      </c>
      <c r="J54" s="42" t="s">
        <v>158</v>
      </c>
      <c r="K54" s="17">
        <v>38.23</v>
      </c>
      <c r="L54" s="17">
        <v>45.11</v>
      </c>
      <c r="M54" s="18">
        <f>K54*курс!$A$1</f>
        <v>2332.0299999999997</v>
      </c>
      <c r="N54" s="18">
        <f>M54*1.18</f>
        <v>2751.7953999999995</v>
      </c>
      <c r="O54" s="19">
        <v>1</v>
      </c>
    </row>
    <row r="55" spans="1:15" ht="12.75" customHeight="1">
      <c r="A55" s="42"/>
      <c r="B55" s="39" t="str">
        <f>HYPERLINK("http://rucoecom.danfoss.com/online/index.html?cartCodes="&amp;C55,C55)</f>
        <v>003H6905</v>
      </c>
      <c r="C55" s="40" t="s">
        <v>280</v>
      </c>
      <c r="D55" s="42">
        <v>32</v>
      </c>
      <c r="E55" s="42" t="s">
        <v>281</v>
      </c>
      <c r="F55" s="42"/>
      <c r="G55" s="42"/>
      <c r="H55" s="42"/>
      <c r="I55" s="108" t="s">
        <v>271</v>
      </c>
      <c r="J55" s="42" t="s">
        <v>158</v>
      </c>
      <c r="K55" s="17">
        <v>54.86</v>
      </c>
      <c r="L55" s="17">
        <v>64.73</v>
      </c>
      <c r="M55" s="18">
        <f>K55*курс!$A$1</f>
        <v>3346.46</v>
      </c>
      <c r="N55" s="18">
        <f>M55*1.18</f>
        <v>3948.8228</v>
      </c>
      <c r="O55" s="19">
        <v>1</v>
      </c>
    </row>
    <row r="56" spans="1:15" ht="12.75" customHeight="1">
      <c r="A56" s="42"/>
      <c r="B56" s="39" t="str">
        <f>HYPERLINK("http://rucoecom.danfoss.com/online/index.html?cartCodes="&amp;C56,C56)</f>
        <v>003H6915</v>
      </c>
      <c r="C56" s="40" t="s">
        <v>282</v>
      </c>
      <c r="D56" s="42">
        <v>15</v>
      </c>
      <c r="E56" s="42" t="s">
        <v>283</v>
      </c>
      <c r="F56" s="42"/>
      <c r="G56" s="42"/>
      <c r="H56" s="42"/>
      <c r="I56" s="108" t="s">
        <v>271</v>
      </c>
      <c r="J56" s="42" t="s">
        <v>158</v>
      </c>
      <c r="K56" s="17">
        <v>183.66</v>
      </c>
      <c r="L56" s="17">
        <v>216.72</v>
      </c>
      <c r="M56" s="18">
        <f>K56*курс!$A$1</f>
        <v>11203.26</v>
      </c>
      <c r="N56" s="18">
        <f>M56*1.18</f>
        <v>13219.8468</v>
      </c>
      <c r="O56" s="19">
        <v>1</v>
      </c>
    </row>
    <row r="57" spans="1:15" ht="12.75">
      <c r="A57" s="42"/>
      <c r="B57" s="39" t="str">
        <f>HYPERLINK("http://rucoecom.danfoss.com/online/index.html?cartCodes="&amp;C57,C57)</f>
        <v>003H6916</v>
      </c>
      <c r="C57" s="40" t="s">
        <v>284</v>
      </c>
      <c r="D57" s="42">
        <v>20</v>
      </c>
      <c r="E57" s="42"/>
      <c r="F57" s="42"/>
      <c r="G57" s="42"/>
      <c r="H57" s="42"/>
      <c r="I57" s="108" t="s">
        <v>271</v>
      </c>
      <c r="J57" s="42" t="s">
        <v>158</v>
      </c>
      <c r="K57" s="17">
        <v>183.66</v>
      </c>
      <c r="L57" s="17">
        <v>216.72</v>
      </c>
      <c r="M57" s="18">
        <f>K57*курс!$A$1</f>
        <v>11203.26</v>
      </c>
      <c r="N57" s="18">
        <f>M57*1.18</f>
        <v>13219.8468</v>
      </c>
      <c r="O57" s="19">
        <v>1</v>
      </c>
    </row>
    <row r="58" spans="1:15" ht="12.75">
      <c r="A58" s="42"/>
      <c r="B58" s="39" t="str">
        <f>HYPERLINK("http://rucoecom.danfoss.com/online/index.html?cartCodes="&amp;C58,C58)</f>
        <v>003H6917</v>
      </c>
      <c r="C58" s="40" t="s">
        <v>285</v>
      </c>
      <c r="D58" s="42">
        <v>25</v>
      </c>
      <c r="E58" s="42"/>
      <c r="F58" s="42"/>
      <c r="G58" s="42"/>
      <c r="H58" s="42"/>
      <c r="I58" s="108" t="s">
        <v>271</v>
      </c>
      <c r="J58" s="42" t="s">
        <v>158</v>
      </c>
      <c r="K58" s="17">
        <v>183.66</v>
      </c>
      <c r="L58" s="17">
        <v>216.72</v>
      </c>
      <c r="M58" s="18">
        <f>K58*курс!$A$1</f>
        <v>11203.26</v>
      </c>
      <c r="N58" s="18">
        <f>M58*1.18</f>
        <v>13219.8468</v>
      </c>
      <c r="O58" s="19">
        <v>1</v>
      </c>
    </row>
    <row r="59" spans="1:15" ht="12.75" customHeight="1">
      <c r="A59" s="109" t="s">
        <v>286</v>
      </c>
      <c r="B59" s="109"/>
      <c r="C59" s="109"/>
      <c r="D59" s="109"/>
      <c r="E59" s="109"/>
      <c r="F59" s="109"/>
      <c r="G59" s="109"/>
      <c r="H59" s="109"/>
      <c r="I59" s="71"/>
      <c r="J59" s="71"/>
      <c r="K59" s="110"/>
      <c r="L59" s="110"/>
      <c r="M59" s="10"/>
      <c r="N59" s="11"/>
      <c r="O59" s="19"/>
    </row>
    <row r="60" spans="1:15" ht="39" customHeight="1">
      <c r="A60" s="73"/>
      <c r="B60" s="39" t="str">
        <f>HYPERLINK("http://rucoecom.danfoss.com/online/index.html?cartCodes="&amp;C60,C60)</f>
        <v>003H6855</v>
      </c>
      <c r="C60" s="40" t="s">
        <v>287</v>
      </c>
      <c r="D60" s="16" t="s">
        <v>288</v>
      </c>
      <c r="E60" s="16"/>
      <c r="F60" s="16"/>
      <c r="G60" s="16"/>
      <c r="H60" s="16"/>
      <c r="I60" s="108">
        <v>1</v>
      </c>
      <c r="J60" s="42" t="s">
        <v>158</v>
      </c>
      <c r="K60" s="17">
        <v>191.43</v>
      </c>
      <c r="L60" s="17">
        <v>225.89</v>
      </c>
      <c r="M60" s="18">
        <f>K60*курс!$A$1</f>
        <v>11677.23</v>
      </c>
      <c r="N60" s="18">
        <f>M60*1.18</f>
        <v>13779.131399999998</v>
      </c>
      <c r="O60" s="67">
        <v>2</v>
      </c>
    </row>
    <row r="61" spans="1:15" ht="38.25" customHeight="1">
      <c r="A61" s="73"/>
      <c r="B61" s="39" t="str">
        <f>HYPERLINK("http://rucoecom.danfoss.com/online/index.html?cartCodes="&amp;C61,C61)</f>
        <v>003H6856</v>
      </c>
      <c r="C61" s="40" t="s">
        <v>289</v>
      </c>
      <c r="D61" s="16" t="s">
        <v>290</v>
      </c>
      <c r="E61" s="16"/>
      <c r="F61" s="16"/>
      <c r="G61" s="16"/>
      <c r="H61" s="16"/>
      <c r="I61" s="108">
        <v>1</v>
      </c>
      <c r="J61" s="42" t="s">
        <v>158</v>
      </c>
      <c r="K61" s="17">
        <v>391.07</v>
      </c>
      <c r="L61" s="17">
        <v>461.46</v>
      </c>
      <c r="M61" s="18">
        <f>K61*курс!$A$1</f>
        <v>23855.27</v>
      </c>
      <c r="N61" s="18">
        <f>M61*1.18</f>
        <v>28149.2186</v>
      </c>
      <c r="O61" s="67">
        <v>3</v>
      </c>
    </row>
    <row r="62" spans="1:10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</row>
    <row r="64" spans="1:12" ht="12.75">
      <c r="A64" s="112" t="s">
        <v>291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3"/>
      <c r="L64" s="113"/>
    </row>
    <row r="65" spans="1:15" ht="23.25" customHeight="1">
      <c r="A65" s="59" t="s">
        <v>3</v>
      </c>
      <c r="B65" s="82" t="s">
        <v>4</v>
      </c>
      <c r="C65" s="59" t="s">
        <v>4</v>
      </c>
      <c r="D65" s="59" t="s">
        <v>126</v>
      </c>
      <c r="E65" s="59" t="s">
        <v>6</v>
      </c>
      <c r="F65" s="59" t="s">
        <v>150</v>
      </c>
      <c r="G65" s="59" t="s">
        <v>7</v>
      </c>
      <c r="H65" s="59" t="s">
        <v>292</v>
      </c>
      <c r="I65" s="59" t="s">
        <v>9</v>
      </c>
      <c r="J65" s="59" t="s">
        <v>10</v>
      </c>
      <c r="K65" s="59" t="s">
        <v>11</v>
      </c>
      <c r="L65" s="59"/>
      <c r="M65" s="59" t="s">
        <v>12</v>
      </c>
      <c r="N65" s="59"/>
      <c r="O65" s="60"/>
    </row>
    <row r="66" spans="1:15" ht="22.5" customHeight="1">
      <c r="A66" s="59"/>
      <c r="B66" s="82"/>
      <c r="C66" s="59"/>
      <c r="D66" s="59"/>
      <c r="E66" s="59"/>
      <c r="F66" s="59"/>
      <c r="G66" s="59"/>
      <c r="H66" s="59"/>
      <c r="I66" s="59"/>
      <c r="J66" s="59"/>
      <c r="K66" s="59" t="s">
        <v>13</v>
      </c>
      <c r="L66" s="59" t="s">
        <v>14</v>
      </c>
      <c r="M66" s="59" t="s">
        <v>13</v>
      </c>
      <c r="N66" s="59" t="s">
        <v>14</v>
      </c>
      <c r="O66" s="60"/>
    </row>
    <row r="67" spans="1:15" ht="12.75">
      <c r="A67" s="114" t="s">
        <v>293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2"/>
      <c r="L67" s="102"/>
      <c r="M67" s="103"/>
      <c r="N67" s="115"/>
      <c r="O67" s="60"/>
    </row>
    <row r="68" spans="1:15" ht="12.75" customHeight="1">
      <c r="A68" s="96"/>
      <c r="B68" s="96"/>
      <c r="C68" s="116"/>
      <c r="D68" s="117" t="s">
        <v>294</v>
      </c>
      <c r="E68" s="118"/>
      <c r="F68" s="118"/>
      <c r="G68" s="118"/>
      <c r="H68" s="118"/>
      <c r="I68" s="118"/>
      <c r="J68" s="118"/>
      <c r="K68" s="119"/>
      <c r="L68" s="119"/>
      <c r="M68" s="118"/>
      <c r="N68" s="120"/>
      <c r="O68" s="60"/>
    </row>
    <row r="69" spans="1:15" ht="12.75" customHeight="1">
      <c r="A69" s="96"/>
      <c r="B69" s="39" t="str">
        <f>HYPERLINK("http://rucoecom.danfoss.com/online/index.html?cartCodes="&amp;C69,C69)</f>
        <v>065-4390</v>
      </c>
      <c r="C69" s="15" t="s">
        <v>295</v>
      </c>
      <c r="D69" s="13" t="s">
        <v>296</v>
      </c>
      <c r="E69" s="13" t="s">
        <v>186</v>
      </c>
      <c r="F69" s="41" t="s">
        <v>297</v>
      </c>
      <c r="G69" s="13" t="s">
        <v>186</v>
      </c>
      <c r="H69" s="13" t="s">
        <v>298</v>
      </c>
      <c r="I69" s="13">
        <v>1</v>
      </c>
      <c r="J69" s="13" t="s">
        <v>18</v>
      </c>
      <c r="K69" s="17">
        <v>908.3</v>
      </c>
      <c r="L69" s="17">
        <v>1071.79</v>
      </c>
      <c r="M69" s="18">
        <f>K69*курс!$A$1</f>
        <v>55406.299999999996</v>
      </c>
      <c r="N69" s="18">
        <f>M69*1.18</f>
        <v>65379.433999999994</v>
      </c>
      <c r="O69" s="91">
        <v>3</v>
      </c>
    </row>
    <row r="70" spans="1:15" ht="12.75">
      <c r="A70" s="96"/>
      <c r="B70" s="39" t="str">
        <f>HYPERLINK("http://rucoecom.danfoss.com/online/index.html?cartCodes="&amp;C70,C70)</f>
        <v>065-4391</v>
      </c>
      <c r="C70" s="15" t="s">
        <v>299</v>
      </c>
      <c r="D70" s="13" t="s">
        <v>296</v>
      </c>
      <c r="E70" s="13" t="s">
        <v>186</v>
      </c>
      <c r="F70" s="41"/>
      <c r="G70" s="13" t="s">
        <v>186</v>
      </c>
      <c r="H70" s="13" t="s">
        <v>300</v>
      </c>
      <c r="I70" s="13">
        <v>1</v>
      </c>
      <c r="J70" s="13" t="s">
        <v>18</v>
      </c>
      <c r="K70" s="17">
        <v>908.3</v>
      </c>
      <c r="L70" s="17">
        <v>1071.79</v>
      </c>
      <c r="M70" s="18">
        <f>K70*курс!$A$1</f>
        <v>55406.299999999996</v>
      </c>
      <c r="N70" s="18">
        <f>M70*1.18</f>
        <v>65379.433999999994</v>
      </c>
      <c r="O70" s="91">
        <v>1</v>
      </c>
    </row>
    <row r="71" spans="1:15" ht="12.75">
      <c r="A71" s="96"/>
      <c r="B71" s="39" t="str">
        <f>HYPERLINK("http://rucoecom.danfoss.com/online/index.html?cartCodes="&amp;C71,C71)</f>
        <v>065-4392</v>
      </c>
      <c r="C71" s="15" t="s">
        <v>301</v>
      </c>
      <c r="D71" s="13" t="s">
        <v>296</v>
      </c>
      <c r="E71" s="13" t="s">
        <v>186</v>
      </c>
      <c r="F71" s="41"/>
      <c r="G71" s="13" t="s">
        <v>186</v>
      </c>
      <c r="H71" s="13" t="s">
        <v>302</v>
      </c>
      <c r="I71" s="13">
        <v>1</v>
      </c>
      <c r="J71" s="13" t="s">
        <v>18</v>
      </c>
      <c r="K71" s="17">
        <v>908.3</v>
      </c>
      <c r="L71" s="17">
        <v>1071.79</v>
      </c>
      <c r="M71" s="18">
        <f>K71*курс!$A$1</f>
        <v>55406.299999999996</v>
      </c>
      <c r="N71" s="18">
        <f>M71*1.18</f>
        <v>65379.433999999994</v>
      </c>
      <c r="O71" s="91">
        <v>1</v>
      </c>
    </row>
    <row r="72" spans="1:15" ht="12.75">
      <c r="A72" s="96"/>
      <c r="B72" s="39" t="str">
        <f>HYPERLINK("http://rucoecom.danfoss.com/online/index.html?cartCodes="&amp;C72,C72)</f>
        <v>065-4393</v>
      </c>
      <c r="C72" s="15" t="s">
        <v>303</v>
      </c>
      <c r="D72" s="13" t="s">
        <v>296</v>
      </c>
      <c r="E72" s="13" t="s">
        <v>186</v>
      </c>
      <c r="F72" s="41"/>
      <c r="G72" s="13" t="s">
        <v>186</v>
      </c>
      <c r="H72" s="13" t="s">
        <v>304</v>
      </c>
      <c r="I72" s="13">
        <v>1</v>
      </c>
      <c r="J72" s="13" t="s">
        <v>18</v>
      </c>
      <c r="K72" s="17">
        <v>908.3</v>
      </c>
      <c r="L72" s="17">
        <v>1071.79</v>
      </c>
      <c r="M72" s="18">
        <f>K72*курс!$A$1</f>
        <v>55406.299999999996</v>
      </c>
      <c r="N72" s="18">
        <f>M72*1.18</f>
        <v>65379.433999999994</v>
      </c>
      <c r="O72" s="91">
        <v>2</v>
      </c>
    </row>
    <row r="73" spans="1:15" ht="12.75">
      <c r="A73" s="96"/>
      <c r="B73" s="39" t="str">
        <f>HYPERLINK("http://rucoecom.danfoss.com/online/index.html?cartCodes="&amp;C73,C73)</f>
        <v>065-4394</v>
      </c>
      <c r="C73" s="15" t="s">
        <v>305</v>
      </c>
      <c r="D73" s="13" t="s">
        <v>296</v>
      </c>
      <c r="E73" s="13" t="s">
        <v>186</v>
      </c>
      <c r="F73" s="41"/>
      <c r="G73" s="13" t="s">
        <v>186</v>
      </c>
      <c r="H73" s="13" t="s">
        <v>306</v>
      </c>
      <c r="I73" s="13">
        <v>1</v>
      </c>
      <c r="J73" s="13" t="s">
        <v>18</v>
      </c>
      <c r="K73" s="17">
        <v>1097.65</v>
      </c>
      <c r="L73" s="17">
        <v>1295.23</v>
      </c>
      <c r="M73" s="18">
        <f>K73*курс!$A$1</f>
        <v>66956.65000000001</v>
      </c>
      <c r="N73" s="18">
        <f>M73*1.18</f>
        <v>79008.84700000001</v>
      </c>
      <c r="O73" s="91">
        <v>3</v>
      </c>
    </row>
    <row r="74" spans="1:15" ht="12.75">
      <c r="A74" s="96"/>
      <c r="B74" s="96"/>
      <c r="C74" s="109"/>
      <c r="D74" s="70" t="s">
        <v>307</v>
      </c>
      <c r="E74" s="71"/>
      <c r="F74" s="71"/>
      <c r="G74" s="71"/>
      <c r="H74" s="71"/>
      <c r="I74" s="71"/>
      <c r="J74" s="71"/>
      <c r="K74" s="109"/>
      <c r="L74" s="109"/>
      <c r="M74" s="71"/>
      <c r="N74" s="72"/>
      <c r="O74" s="60"/>
    </row>
    <row r="75" spans="1:15" ht="12.75" customHeight="1">
      <c r="A75" s="96"/>
      <c r="B75" s="39" t="str">
        <f>HYPERLINK("http://rucoecom.danfoss.com/online/index.html?cartCodes="&amp;C75,C75)</f>
        <v>065-4400</v>
      </c>
      <c r="C75" s="15" t="s">
        <v>308</v>
      </c>
      <c r="D75" s="13" t="s">
        <v>309</v>
      </c>
      <c r="E75" s="13" t="s">
        <v>186</v>
      </c>
      <c r="F75" s="41" t="s">
        <v>310</v>
      </c>
      <c r="G75" s="13" t="s">
        <v>186</v>
      </c>
      <c r="H75" s="13" t="s">
        <v>298</v>
      </c>
      <c r="I75" s="13">
        <v>1</v>
      </c>
      <c r="J75" s="13" t="s">
        <v>18</v>
      </c>
      <c r="K75" s="17">
        <v>1126.54</v>
      </c>
      <c r="L75" s="17">
        <v>1329.32</v>
      </c>
      <c r="M75" s="18">
        <f>K75*курс!$A$1</f>
        <v>68718.94</v>
      </c>
      <c r="N75" s="18">
        <f>M75*1.18</f>
        <v>81088.3492</v>
      </c>
      <c r="O75" s="91">
        <v>3</v>
      </c>
    </row>
    <row r="76" spans="1:15" ht="12.75">
      <c r="A76" s="96"/>
      <c r="B76" s="39" t="str">
        <f>HYPERLINK("http://rucoecom.danfoss.com/online/index.html?cartCodes="&amp;C76,C76)</f>
        <v>065-4401</v>
      </c>
      <c r="C76" s="15" t="s">
        <v>311</v>
      </c>
      <c r="D76" s="13" t="s">
        <v>309</v>
      </c>
      <c r="E76" s="13" t="s">
        <v>186</v>
      </c>
      <c r="F76" s="41"/>
      <c r="G76" s="13" t="s">
        <v>186</v>
      </c>
      <c r="H76" s="13" t="s">
        <v>300</v>
      </c>
      <c r="I76" s="13">
        <v>1</v>
      </c>
      <c r="J76" s="13" t="s">
        <v>18</v>
      </c>
      <c r="K76" s="17">
        <v>1126.54</v>
      </c>
      <c r="L76" s="17">
        <v>1329.32</v>
      </c>
      <c r="M76" s="18">
        <f>K76*курс!$A$1</f>
        <v>68718.94</v>
      </c>
      <c r="N76" s="18">
        <f>M76*1.18</f>
        <v>81088.3492</v>
      </c>
      <c r="O76" s="91">
        <v>2</v>
      </c>
    </row>
    <row r="77" spans="1:15" ht="12.75">
      <c r="A77" s="96"/>
      <c r="B77" s="39" t="str">
        <f>HYPERLINK("http://rucoecom.danfoss.com/online/index.html?cartCodes="&amp;C77,C77)</f>
        <v>065-4402</v>
      </c>
      <c r="C77" s="15" t="s">
        <v>312</v>
      </c>
      <c r="D77" s="13" t="s">
        <v>309</v>
      </c>
      <c r="E77" s="13" t="s">
        <v>186</v>
      </c>
      <c r="F77" s="41"/>
      <c r="G77" s="13" t="s">
        <v>186</v>
      </c>
      <c r="H77" s="13" t="s">
        <v>302</v>
      </c>
      <c r="I77" s="13">
        <v>1</v>
      </c>
      <c r="J77" s="13" t="s">
        <v>18</v>
      </c>
      <c r="K77" s="17">
        <v>1126.54</v>
      </c>
      <c r="L77" s="17">
        <v>1329.32</v>
      </c>
      <c r="M77" s="18">
        <f>K77*курс!$A$1</f>
        <v>68718.94</v>
      </c>
      <c r="N77" s="18">
        <f>M77*1.18</f>
        <v>81088.3492</v>
      </c>
      <c r="O77" s="91">
        <v>3</v>
      </c>
    </row>
    <row r="78" spans="1:15" ht="12.75">
      <c r="A78" s="96"/>
      <c r="B78" s="39" t="str">
        <f>HYPERLINK("http://rucoecom.danfoss.com/online/index.html?cartCodes="&amp;C78,C78)</f>
        <v>065-4403</v>
      </c>
      <c r="C78" s="15" t="s">
        <v>313</v>
      </c>
      <c r="D78" s="13" t="s">
        <v>309</v>
      </c>
      <c r="E78" s="13" t="s">
        <v>186</v>
      </c>
      <c r="F78" s="41"/>
      <c r="G78" s="13" t="s">
        <v>186</v>
      </c>
      <c r="H78" s="13" t="s">
        <v>304</v>
      </c>
      <c r="I78" s="13">
        <v>1</v>
      </c>
      <c r="J78" s="13" t="s">
        <v>18</v>
      </c>
      <c r="K78" s="17">
        <v>1126.54</v>
      </c>
      <c r="L78" s="17">
        <v>1329.32</v>
      </c>
      <c r="M78" s="18">
        <f>K78*курс!$A$1</f>
        <v>68718.94</v>
      </c>
      <c r="N78" s="18">
        <f>M78*1.18</f>
        <v>81088.3492</v>
      </c>
      <c r="O78" s="91">
        <v>3</v>
      </c>
    </row>
    <row r="79" spans="1:15" ht="12.75">
      <c r="A79" s="96"/>
      <c r="B79" s="96"/>
      <c r="C79" s="95"/>
      <c r="D79" s="74" t="s">
        <v>314</v>
      </c>
      <c r="E79" s="75"/>
      <c r="F79" s="75"/>
      <c r="G79" s="75"/>
      <c r="H79" s="75"/>
      <c r="I79" s="75"/>
      <c r="J79" s="75"/>
      <c r="K79" s="95"/>
      <c r="L79" s="95"/>
      <c r="M79" s="75"/>
      <c r="N79" s="76"/>
      <c r="O79" s="60"/>
    </row>
    <row r="80" spans="1:15" ht="12.75">
      <c r="A80" s="96"/>
      <c r="B80" s="39" t="str">
        <f>HYPERLINK("http://rucoecom.danfoss.com/online/index.html?cartCodes="&amp;C80,C80)</f>
        <v>003G1412</v>
      </c>
      <c r="C80" s="15" t="s">
        <v>315</v>
      </c>
      <c r="D80" s="19" t="s">
        <v>316</v>
      </c>
      <c r="E80" s="19"/>
      <c r="F80" s="19"/>
      <c r="G80" s="19"/>
      <c r="H80" s="19"/>
      <c r="I80" s="13">
        <v>1</v>
      </c>
      <c r="J80" s="13" t="s">
        <v>18</v>
      </c>
      <c r="K80" s="52">
        <v>417.93440000000004</v>
      </c>
      <c r="L80" s="52">
        <v>493.1576</v>
      </c>
      <c r="M80" s="18">
        <f>K80*курс!$A$1</f>
        <v>25493.998400000004</v>
      </c>
      <c r="N80" s="18">
        <f>M80*1.18</f>
        <v>30082.918112000003</v>
      </c>
      <c r="O80" s="91">
        <v>1</v>
      </c>
    </row>
    <row r="84" spans="1:12" ht="15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</sheetData>
  <sheetProtection selectLockedCells="1" selectUnlockedCells="1"/>
  <mergeCells count="65">
    <mergeCell ref="A1:K1"/>
    <mergeCell ref="B2:M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M4:N4"/>
    <mergeCell ref="A7:A21"/>
    <mergeCell ref="F8:F11"/>
    <mergeCell ref="F13:F16"/>
    <mergeCell ref="F18:F21"/>
    <mergeCell ref="A22:A30"/>
    <mergeCell ref="F23:F27"/>
    <mergeCell ref="F28:F30"/>
    <mergeCell ref="A31:A33"/>
    <mergeCell ref="F31:F33"/>
    <mergeCell ref="A34:A37"/>
    <mergeCell ref="F35:F37"/>
    <mergeCell ref="A40:J40"/>
    <mergeCell ref="A43:A44"/>
    <mergeCell ref="B43:B44"/>
    <mergeCell ref="D43:D44"/>
    <mergeCell ref="E43:H44"/>
    <mergeCell ref="I43:I44"/>
    <mergeCell ref="J43:J44"/>
    <mergeCell ref="K43:L43"/>
    <mergeCell ref="M43:N43"/>
    <mergeCell ref="A45:H45"/>
    <mergeCell ref="E46:H51"/>
    <mergeCell ref="E52:H52"/>
    <mergeCell ref="E53:H53"/>
    <mergeCell ref="E54:H54"/>
    <mergeCell ref="E55:H55"/>
    <mergeCell ref="E56:H58"/>
    <mergeCell ref="A59:H59"/>
    <mergeCell ref="D60:H60"/>
    <mergeCell ref="D61:H61"/>
    <mergeCell ref="A64:J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L65"/>
    <mergeCell ref="M65:N65"/>
    <mergeCell ref="A68:A73"/>
    <mergeCell ref="F69:F73"/>
    <mergeCell ref="A74:A78"/>
    <mergeCell ref="F75:F78"/>
    <mergeCell ref="A79:A80"/>
    <mergeCell ref="D80:H80"/>
    <mergeCell ref="A84:L8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47">
      <selection activeCell="A2" sqref="A2"/>
    </sheetView>
  </sheetViews>
  <sheetFormatPr defaultColWidth="9.140625" defaultRowHeight="12.75"/>
  <cols>
    <col min="1" max="1" width="9.140625" style="61" customWidth="1"/>
    <col min="2" max="2" width="12.57421875" style="61" customWidth="1"/>
    <col min="3" max="3" width="0" style="61" hidden="1" customWidth="1"/>
    <col min="4" max="4" width="13.140625" style="61" customWidth="1"/>
    <col min="5" max="5" width="12.00390625" style="61" customWidth="1"/>
    <col min="6" max="6" width="27.57421875" style="61" customWidth="1"/>
    <col min="7" max="7" width="11.57421875" style="61" customWidth="1"/>
    <col min="8" max="8" width="16.00390625" style="61" customWidth="1"/>
    <col min="9" max="9" width="13.57421875" style="61" customWidth="1"/>
    <col min="10" max="10" width="12.57421875" style="61" customWidth="1"/>
    <col min="11" max="12" width="0" style="61" hidden="1" customWidth="1"/>
    <col min="13" max="13" width="12.57421875" style="61" customWidth="1"/>
    <col min="14" max="14" width="12.00390625" style="61" customWidth="1"/>
    <col min="15" max="16384" width="9.140625" style="61" customWidth="1"/>
  </cols>
  <sheetData>
    <row r="1" spans="1:14" ht="12.75">
      <c r="A1" s="122" t="s">
        <v>317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3" ht="46.5" customHeight="1" hidden="1">
      <c r="A2" s="4"/>
      <c r="B2" s="5" t="s">
        <v>318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2.75">
      <c r="A3" s="122" t="s">
        <v>319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.75">
      <c r="A5" s="122" t="s">
        <v>320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30.75" customHeight="1">
      <c r="A6" s="59" t="s">
        <v>3</v>
      </c>
      <c r="B6" s="59" t="s">
        <v>4</v>
      </c>
      <c r="C6" s="59" t="s">
        <v>4</v>
      </c>
      <c r="D6" s="59" t="s">
        <v>126</v>
      </c>
      <c r="E6" s="59" t="s">
        <v>6</v>
      </c>
      <c r="F6" s="59" t="s">
        <v>150</v>
      </c>
      <c r="G6" s="59" t="s">
        <v>7</v>
      </c>
      <c r="H6" s="59" t="s">
        <v>321</v>
      </c>
      <c r="I6" s="59" t="s">
        <v>9</v>
      </c>
      <c r="J6" s="59" t="s">
        <v>10</v>
      </c>
      <c r="K6" s="59" t="s">
        <v>12</v>
      </c>
      <c r="L6" s="59"/>
      <c r="M6" s="59" t="s">
        <v>11</v>
      </c>
      <c r="N6" s="59"/>
    </row>
    <row r="7" spans="1:14" ht="25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 t="s">
        <v>13</v>
      </c>
      <c r="L7" s="59" t="s">
        <v>14</v>
      </c>
      <c r="M7" s="59" t="s">
        <v>13</v>
      </c>
      <c r="N7" s="59" t="s">
        <v>14</v>
      </c>
    </row>
    <row r="8" spans="1:15" ht="25.5" customHeight="1">
      <c r="A8" s="104" t="s">
        <v>322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11"/>
    </row>
    <row r="9" spans="1:15" ht="12.75" customHeight="1">
      <c r="A9" s="42"/>
      <c r="B9" s="39" t="str">
        <f>HYPERLINK("http://rucoecom.danfoss.com/online/index.html?cartCodes="&amp;C9,C9)</f>
        <v>003H6644</v>
      </c>
      <c r="C9" s="40" t="s">
        <v>323</v>
      </c>
      <c r="D9" s="42" t="s">
        <v>324</v>
      </c>
      <c r="E9" s="42">
        <v>15</v>
      </c>
      <c r="F9" s="41" t="s">
        <v>325</v>
      </c>
      <c r="G9" s="42">
        <v>4</v>
      </c>
      <c r="H9" s="42" t="s">
        <v>326</v>
      </c>
      <c r="I9" s="42">
        <v>1</v>
      </c>
      <c r="J9" s="42" t="s">
        <v>158</v>
      </c>
      <c r="K9" s="18">
        <f>M9*курс!$A$1</f>
        <v>56667.78</v>
      </c>
      <c r="L9" s="18">
        <f>K9*1.18</f>
        <v>66867.9804</v>
      </c>
      <c r="M9" s="17">
        <v>928.98</v>
      </c>
      <c r="N9" s="17">
        <f>M9*1.18</f>
        <v>1096.1964</v>
      </c>
      <c r="O9" s="125">
        <v>1</v>
      </c>
    </row>
    <row r="10" spans="1:15" ht="12.75">
      <c r="A10" s="42"/>
      <c r="B10" s="39" t="str">
        <f>HYPERLINK("http://rucoecom.danfoss.com/online/index.html?cartCodes="&amp;C10,C10)</f>
        <v>003H6645</v>
      </c>
      <c r="C10" s="40" t="s">
        <v>327</v>
      </c>
      <c r="D10" s="42" t="s">
        <v>324</v>
      </c>
      <c r="E10" s="42">
        <v>20</v>
      </c>
      <c r="F10" s="41" t="s">
        <v>328</v>
      </c>
      <c r="G10" s="42">
        <v>6.3</v>
      </c>
      <c r="H10" s="42"/>
      <c r="I10" s="42">
        <v>1</v>
      </c>
      <c r="J10" s="42" t="s">
        <v>158</v>
      </c>
      <c r="K10" s="18">
        <f>M10*курс!$A$1</f>
        <v>57537.64</v>
      </c>
      <c r="L10" s="18">
        <f>K10*1.18</f>
        <v>67894.41519999999</v>
      </c>
      <c r="M10" s="17">
        <v>943.24</v>
      </c>
      <c r="N10" s="17">
        <v>1113.02</v>
      </c>
      <c r="O10" s="125">
        <v>1</v>
      </c>
    </row>
    <row r="11" spans="1:15" ht="12.75">
      <c r="A11" s="42"/>
      <c r="B11" s="39" t="str">
        <f>HYPERLINK("http://rucoecom.danfoss.com/online/index.html?cartCodes="&amp;C11,C11)</f>
        <v>003H6646</v>
      </c>
      <c r="C11" s="40" t="s">
        <v>329</v>
      </c>
      <c r="D11" s="42" t="s">
        <v>324</v>
      </c>
      <c r="E11" s="42">
        <v>25</v>
      </c>
      <c r="F11" s="41" t="s">
        <v>330</v>
      </c>
      <c r="G11" s="42">
        <v>8</v>
      </c>
      <c r="H11" s="42"/>
      <c r="I11" s="42">
        <v>1</v>
      </c>
      <c r="J11" s="42" t="s">
        <v>158</v>
      </c>
      <c r="K11" s="18">
        <f>M11*курс!$A$1</f>
        <v>61767.380000000005</v>
      </c>
      <c r="L11" s="18">
        <f>K11*1.18</f>
        <v>72885.5084</v>
      </c>
      <c r="M11" s="17">
        <v>1012.58</v>
      </c>
      <c r="N11" s="17">
        <v>1194.84</v>
      </c>
      <c r="O11" s="125">
        <v>1</v>
      </c>
    </row>
    <row r="12" spans="1:15" ht="12.75" customHeight="1">
      <c r="A12" s="42"/>
      <c r="B12" s="39" t="str">
        <f>HYPERLINK("http://rucoecom.danfoss.com/online/index.html?cartCodes="&amp;C12,C12)</f>
        <v>003H6659</v>
      </c>
      <c r="C12" s="40" t="s">
        <v>331</v>
      </c>
      <c r="D12" s="42" t="s">
        <v>324</v>
      </c>
      <c r="E12" s="42">
        <v>32</v>
      </c>
      <c r="F12" s="41" t="s">
        <v>332</v>
      </c>
      <c r="G12" s="42">
        <v>12.5</v>
      </c>
      <c r="H12" s="42"/>
      <c r="I12" s="42">
        <v>1</v>
      </c>
      <c r="J12" s="42" t="s">
        <v>158</v>
      </c>
      <c r="K12" s="18">
        <f>M12*курс!$A$1</f>
        <v>113478.3</v>
      </c>
      <c r="L12" s="18">
        <f>K12*1.18</f>
        <v>133904.394</v>
      </c>
      <c r="M12" s="17">
        <v>1860.3</v>
      </c>
      <c r="N12" s="17">
        <v>2195.15</v>
      </c>
      <c r="O12" s="125">
        <v>1</v>
      </c>
    </row>
    <row r="13" spans="1:15" ht="12.75">
      <c r="A13" s="42"/>
      <c r="B13" s="39" t="str">
        <f>HYPERLINK("http://rucoecom.danfoss.com/online/index.html?cartCodes="&amp;C13,C13)</f>
        <v>003H6660</v>
      </c>
      <c r="C13" s="40" t="s">
        <v>333</v>
      </c>
      <c r="D13" s="42" t="s">
        <v>324</v>
      </c>
      <c r="E13" s="42">
        <v>40</v>
      </c>
      <c r="F13" s="41"/>
      <c r="G13" s="42">
        <v>20</v>
      </c>
      <c r="H13" s="42"/>
      <c r="I13" s="42">
        <v>1</v>
      </c>
      <c r="J13" s="42" t="s">
        <v>158</v>
      </c>
      <c r="K13" s="18">
        <f>M13*курс!$A$1</f>
        <v>122646.59999999999</v>
      </c>
      <c r="L13" s="18">
        <f>K13*1.18</f>
        <v>144722.98799999998</v>
      </c>
      <c r="M13" s="17">
        <v>2010.6</v>
      </c>
      <c r="N13" s="17">
        <v>2372.51</v>
      </c>
      <c r="O13" s="125">
        <v>1</v>
      </c>
    </row>
    <row r="14" spans="1:15" ht="12.75">
      <c r="A14" s="42"/>
      <c r="B14" s="39" t="str">
        <f>HYPERLINK("http://rucoecom.danfoss.com/online/index.html?cartCodes="&amp;C14,C14)</f>
        <v>003H6661</v>
      </c>
      <c r="C14" s="40" t="s">
        <v>334</v>
      </c>
      <c r="D14" s="42" t="s">
        <v>324</v>
      </c>
      <c r="E14" s="42">
        <v>50</v>
      </c>
      <c r="F14" s="41"/>
      <c r="G14" s="42">
        <v>25</v>
      </c>
      <c r="H14" s="42"/>
      <c r="I14" s="42">
        <v>1</v>
      </c>
      <c r="J14" s="42" t="s">
        <v>158</v>
      </c>
      <c r="K14" s="18">
        <f>M14*курс!$A$1</f>
        <v>136050.74000000002</v>
      </c>
      <c r="L14" s="18">
        <f>K14*1.18</f>
        <v>160539.8732</v>
      </c>
      <c r="M14" s="17">
        <v>2230.34</v>
      </c>
      <c r="N14" s="17">
        <v>2631.8</v>
      </c>
      <c r="O14" s="125">
        <v>1</v>
      </c>
    </row>
    <row r="15" spans="1:15" ht="12.75" customHeight="1">
      <c r="A15" s="42"/>
      <c r="B15" s="39" t="str">
        <f>HYPERLINK("http://rucoecom.danfoss.com/online/index.html?cartCodes="&amp;C15,C15)</f>
        <v>003H6650</v>
      </c>
      <c r="C15" s="40" t="s">
        <v>335</v>
      </c>
      <c r="D15" s="42" t="s">
        <v>324</v>
      </c>
      <c r="E15" s="42">
        <v>15</v>
      </c>
      <c r="F15" s="41" t="s">
        <v>325</v>
      </c>
      <c r="G15" s="42">
        <v>4</v>
      </c>
      <c r="H15" s="42" t="s">
        <v>336</v>
      </c>
      <c r="I15" s="42">
        <v>1</v>
      </c>
      <c r="J15" s="42" t="s">
        <v>158</v>
      </c>
      <c r="K15" s="18">
        <f>M15*курс!$A$1</f>
        <v>56667.78</v>
      </c>
      <c r="L15" s="18">
        <f>K15*1.18</f>
        <v>66867.9804</v>
      </c>
      <c r="M15" s="17">
        <v>928.98</v>
      </c>
      <c r="N15" s="17">
        <v>1096.2</v>
      </c>
      <c r="O15" s="125">
        <v>1</v>
      </c>
    </row>
    <row r="16" spans="1:15" ht="12.75">
      <c r="A16" s="42"/>
      <c r="B16" s="39" t="str">
        <f>HYPERLINK("http://rucoecom.danfoss.com/online/index.html?cartCodes="&amp;C16,C16)</f>
        <v>003H6651</v>
      </c>
      <c r="C16" s="40" t="s">
        <v>337</v>
      </c>
      <c r="D16" s="42" t="s">
        <v>324</v>
      </c>
      <c r="E16" s="42">
        <v>20</v>
      </c>
      <c r="F16" s="41" t="s">
        <v>338</v>
      </c>
      <c r="G16" s="42">
        <v>6.3</v>
      </c>
      <c r="H16" s="42"/>
      <c r="I16" s="42">
        <v>1</v>
      </c>
      <c r="J16" s="42" t="s">
        <v>158</v>
      </c>
      <c r="K16" s="18">
        <f>M16*курс!$A$1</f>
        <v>57537.64</v>
      </c>
      <c r="L16" s="18">
        <f>K16*1.18</f>
        <v>67894.41519999999</v>
      </c>
      <c r="M16" s="17">
        <v>943.24</v>
      </c>
      <c r="N16" s="17">
        <v>1113.02</v>
      </c>
      <c r="O16" s="125">
        <v>1</v>
      </c>
    </row>
    <row r="17" spans="1:15" ht="12.75">
      <c r="A17" s="42"/>
      <c r="B17" s="39" t="str">
        <f>HYPERLINK("http://rucoecom.danfoss.com/online/index.html?cartCodes="&amp;C17,C17)</f>
        <v>003H6652</v>
      </c>
      <c r="C17" s="40" t="s">
        <v>339</v>
      </c>
      <c r="D17" s="42" t="s">
        <v>324</v>
      </c>
      <c r="E17" s="42">
        <v>25</v>
      </c>
      <c r="F17" s="41" t="s">
        <v>330</v>
      </c>
      <c r="G17" s="42">
        <v>8</v>
      </c>
      <c r="H17" s="42"/>
      <c r="I17" s="42">
        <v>1</v>
      </c>
      <c r="J17" s="42" t="s">
        <v>158</v>
      </c>
      <c r="K17" s="18">
        <f>M17*курс!$A$1</f>
        <v>61767.380000000005</v>
      </c>
      <c r="L17" s="18">
        <f>K17*1.18</f>
        <v>72885.5084</v>
      </c>
      <c r="M17" s="17">
        <v>1012.58</v>
      </c>
      <c r="N17" s="17">
        <v>1194.84</v>
      </c>
      <c r="O17" s="125">
        <v>1</v>
      </c>
    </row>
    <row r="18" spans="1:15" ht="12.75" customHeight="1">
      <c r="A18" s="42"/>
      <c r="B18" s="39" t="str">
        <f>HYPERLINK("http://rucoecom.danfoss.com/online/index.html?cartCodes="&amp;C18,C18)</f>
        <v>003H6662</v>
      </c>
      <c r="C18" s="40" t="s">
        <v>340</v>
      </c>
      <c r="D18" s="42" t="s">
        <v>324</v>
      </c>
      <c r="E18" s="42">
        <v>32</v>
      </c>
      <c r="F18" s="41" t="s">
        <v>332</v>
      </c>
      <c r="G18" s="42">
        <v>12.5</v>
      </c>
      <c r="H18" s="42"/>
      <c r="I18" s="42">
        <v>1</v>
      </c>
      <c r="J18" s="42" t="s">
        <v>158</v>
      </c>
      <c r="K18" s="18">
        <f>M18*курс!$A$1</f>
        <v>113478.3</v>
      </c>
      <c r="L18" s="18">
        <f>K18*1.18</f>
        <v>133904.394</v>
      </c>
      <c r="M18" s="17">
        <v>1860.3</v>
      </c>
      <c r="N18" s="17">
        <v>2195.15</v>
      </c>
      <c r="O18" s="125">
        <v>1</v>
      </c>
    </row>
    <row r="19" spans="1:15" ht="12.75">
      <c r="A19" s="42"/>
      <c r="B19" s="39" t="str">
        <f>HYPERLINK("http://rucoecom.danfoss.com/online/index.html?cartCodes="&amp;C19,C19)</f>
        <v>003H6663</v>
      </c>
      <c r="C19" s="40" t="s">
        <v>341</v>
      </c>
      <c r="D19" s="42" t="s">
        <v>324</v>
      </c>
      <c r="E19" s="42">
        <v>40</v>
      </c>
      <c r="F19" s="41"/>
      <c r="G19" s="42">
        <v>20</v>
      </c>
      <c r="H19" s="42"/>
      <c r="I19" s="42">
        <v>1</v>
      </c>
      <c r="J19" s="42" t="s">
        <v>158</v>
      </c>
      <c r="K19" s="18">
        <f>M19*курс!$A$1</f>
        <v>122646.59999999999</v>
      </c>
      <c r="L19" s="18">
        <f>K19*1.18</f>
        <v>144722.98799999998</v>
      </c>
      <c r="M19" s="17">
        <v>2010.6</v>
      </c>
      <c r="N19" s="17">
        <v>2372.51</v>
      </c>
      <c r="O19" s="125">
        <v>1</v>
      </c>
    </row>
    <row r="20" spans="1:15" ht="12.75">
      <c r="A20" s="42"/>
      <c r="B20" s="39" t="str">
        <f>HYPERLINK("http://rucoecom.danfoss.com/online/index.html?cartCodes="&amp;C20,C20)</f>
        <v>003H6664</v>
      </c>
      <c r="C20" s="40" t="s">
        <v>342</v>
      </c>
      <c r="D20" s="42" t="s">
        <v>324</v>
      </c>
      <c r="E20" s="42">
        <v>50</v>
      </c>
      <c r="F20" s="41"/>
      <c r="G20" s="42">
        <v>25</v>
      </c>
      <c r="H20" s="42"/>
      <c r="I20" s="42">
        <v>1</v>
      </c>
      <c r="J20" s="42" t="s">
        <v>158</v>
      </c>
      <c r="K20" s="18">
        <f>M20*курс!$A$1</f>
        <v>136050.74000000002</v>
      </c>
      <c r="L20" s="18">
        <f>K20*1.18</f>
        <v>160539.8732</v>
      </c>
      <c r="M20" s="17">
        <v>2230.34</v>
      </c>
      <c r="N20" s="17">
        <v>2631.8</v>
      </c>
      <c r="O20" s="125">
        <v>1</v>
      </c>
    </row>
    <row r="21" spans="1:15" ht="27" customHeight="1">
      <c r="A21" s="110" t="s">
        <v>343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25"/>
    </row>
    <row r="22" spans="1:15" ht="12.75">
      <c r="A22" s="13"/>
      <c r="B22" s="39" t="str">
        <f>HYPERLINK("http://rucoecom.danfoss.com/online/index.html?cartCodes="&amp;C22,C22)</f>
        <v>003H6665</v>
      </c>
      <c r="C22" s="51" t="s">
        <v>344</v>
      </c>
      <c r="D22" s="16" t="s">
        <v>345</v>
      </c>
      <c r="E22" s="16">
        <v>15</v>
      </c>
      <c r="F22" s="126" t="s">
        <v>346</v>
      </c>
      <c r="G22" s="16">
        <v>1</v>
      </c>
      <c r="H22" s="16" t="s">
        <v>326</v>
      </c>
      <c r="I22" s="16">
        <v>1</v>
      </c>
      <c r="J22" s="16" t="s">
        <v>158</v>
      </c>
      <c r="K22" s="18">
        <f>M22*курс!$A$1</f>
        <v>57537.64</v>
      </c>
      <c r="L22" s="18">
        <f>K22*1.18</f>
        <v>67894.41519999999</v>
      </c>
      <c r="M22" s="17">
        <v>943.24</v>
      </c>
      <c r="N22" s="17">
        <v>1113.02</v>
      </c>
      <c r="O22" s="125">
        <v>3</v>
      </c>
    </row>
    <row r="23" spans="1:15" ht="12.75">
      <c r="A23" s="13"/>
      <c r="B23" s="39" t="str">
        <f>HYPERLINK("http://rucoecom.danfoss.com/online/index.html?cartCodes="&amp;C23,C23)</f>
        <v>003H6666</v>
      </c>
      <c r="C23" s="51" t="s">
        <v>347</v>
      </c>
      <c r="D23" s="16" t="s">
        <v>345</v>
      </c>
      <c r="E23" s="16">
        <v>15</v>
      </c>
      <c r="F23" s="126" t="s">
        <v>346</v>
      </c>
      <c r="G23" s="16">
        <v>1.6</v>
      </c>
      <c r="H23" s="16"/>
      <c r="I23" s="16">
        <v>1</v>
      </c>
      <c r="J23" s="16" t="s">
        <v>158</v>
      </c>
      <c r="K23" s="18">
        <f>M23*курс!$A$1</f>
        <v>57537.64</v>
      </c>
      <c r="L23" s="18">
        <f>K23*1.18</f>
        <v>67894.41519999999</v>
      </c>
      <c r="M23" s="17">
        <v>943.24</v>
      </c>
      <c r="N23" s="17">
        <v>1113.02</v>
      </c>
      <c r="O23" s="125">
        <v>3</v>
      </c>
    </row>
    <row r="24" spans="1:15" ht="12.75">
      <c r="A24" s="13"/>
      <c r="B24" s="39" t="str">
        <f>HYPERLINK("http://rucoecom.danfoss.com/online/index.html?cartCodes="&amp;C24,C24)</f>
        <v>003H6667</v>
      </c>
      <c r="C24" s="51" t="s">
        <v>348</v>
      </c>
      <c r="D24" s="16" t="s">
        <v>345</v>
      </c>
      <c r="E24" s="16">
        <v>15</v>
      </c>
      <c r="F24" s="126" t="s">
        <v>346</v>
      </c>
      <c r="G24" s="16">
        <v>3.2</v>
      </c>
      <c r="H24" s="16"/>
      <c r="I24" s="16">
        <v>1</v>
      </c>
      <c r="J24" s="16" t="s">
        <v>158</v>
      </c>
      <c r="K24" s="18">
        <f>M24*курс!$A$1</f>
        <v>57537.64</v>
      </c>
      <c r="L24" s="18">
        <f>K24*1.18</f>
        <v>67894.41519999999</v>
      </c>
      <c r="M24" s="17">
        <v>943.24</v>
      </c>
      <c r="N24" s="17">
        <v>1113.02</v>
      </c>
      <c r="O24" s="125">
        <v>3</v>
      </c>
    </row>
    <row r="25" spans="1:15" ht="12.75">
      <c r="A25" s="13"/>
      <c r="B25" s="39" t="str">
        <f>HYPERLINK("http://rucoecom.danfoss.com/online/index.html?cartCodes="&amp;C25,C25)</f>
        <v>003H6668</v>
      </c>
      <c r="C25" s="51" t="s">
        <v>349</v>
      </c>
      <c r="D25" s="16" t="s">
        <v>345</v>
      </c>
      <c r="E25" s="16">
        <v>20</v>
      </c>
      <c r="F25" s="126" t="s">
        <v>350</v>
      </c>
      <c r="G25" s="16">
        <v>4.5</v>
      </c>
      <c r="H25" s="16"/>
      <c r="I25" s="16">
        <v>1</v>
      </c>
      <c r="J25" s="16" t="s">
        <v>158</v>
      </c>
      <c r="K25" s="18">
        <f>M25*курс!$A$1</f>
        <v>58758.86</v>
      </c>
      <c r="L25" s="18">
        <f>K25*1.18</f>
        <v>69335.45479999999</v>
      </c>
      <c r="M25" s="17">
        <v>963.26</v>
      </c>
      <c r="N25" s="17">
        <v>1136.65</v>
      </c>
      <c r="O25" s="125">
        <v>3</v>
      </c>
    </row>
    <row r="26" spans="1:15" ht="12.75">
      <c r="A26" s="13"/>
      <c r="B26" s="39" t="str">
        <f>HYPERLINK("http://rucoecom.danfoss.com/online/index.html?cartCodes="&amp;C26,C26)</f>
        <v>003H6669</v>
      </c>
      <c r="C26" s="51" t="s">
        <v>351</v>
      </c>
      <c r="D26" s="16" t="s">
        <v>345</v>
      </c>
      <c r="E26" s="16">
        <v>25</v>
      </c>
      <c r="F26" s="126" t="s">
        <v>352</v>
      </c>
      <c r="G26" s="16">
        <v>6.3</v>
      </c>
      <c r="H26" s="16"/>
      <c r="I26" s="16">
        <v>1</v>
      </c>
      <c r="J26" s="16" t="s">
        <v>158</v>
      </c>
      <c r="K26" s="18">
        <f>M26*курс!$A$1</f>
        <v>62989.20999999999</v>
      </c>
      <c r="L26" s="18">
        <f>K26*1.18</f>
        <v>74327.26779999999</v>
      </c>
      <c r="M26" s="17">
        <v>1032.61</v>
      </c>
      <c r="N26" s="17">
        <v>1218.48</v>
      </c>
      <c r="O26" s="125">
        <v>3</v>
      </c>
    </row>
    <row r="27" spans="1:15" ht="12.75">
      <c r="A27" s="13"/>
      <c r="B27" s="39" t="str">
        <f>HYPERLINK("http://rucoecom.danfoss.com/online/index.html?cartCodes="&amp;C27,C27)</f>
        <v>003H6670</v>
      </c>
      <c r="C27" s="15" t="s">
        <v>353</v>
      </c>
      <c r="D27" s="13" t="s">
        <v>345</v>
      </c>
      <c r="E27" s="13">
        <v>15</v>
      </c>
      <c r="F27" s="12" t="s">
        <v>346</v>
      </c>
      <c r="G27" s="16">
        <v>1</v>
      </c>
      <c r="H27" s="16" t="s">
        <v>336</v>
      </c>
      <c r="I27" s="16">
        <v>1</v>
      </c>
      <c r="J27" s="16" t="s">
        <v>158</v>
      </c>
      <c r="K27" s="18">
        <f>M27*курс!$A$1</f>
        <v>57537.64</v>
      </c>
      <c r="L27" s="18">
        <f>K27*1.18</f>
        <v>67894.41519999999</v>
      </c>
      <c r="M27" s="17">
        <v>943.24</v>
      </c>
      <c r="N27" s="17">
        <v>1113.02</v>
      </c>
      <c r="O27" s="125">
        <v>3</v>
      </c>
    </row>
    <row r="28" spans="1:15" ht="12.75">
      <c r="A28" s="13"/>
      <c r="B28" s="39" t="str">
        <f>HYPERLINK("http://rucoecom.danfoss.com/online/index.html?cartCodes="&amp;C28,C28)</f>
        <v>003H6671</v>
      </c>
      <c r="C28" s="15" t="s">
        <v>354</v>
      </c>
      <c r="D28" s="13" t="s">
        <v>345</v>
      </c>
      <c r="E28" s="13">
        <v>15</v>
      </c>
      <c r="F28" s="12" t="s">
        <v>346</v>
      </c>
      <c r="G28" s="16">
        <v>1.6</v>
      </c>
      <c r="H28" s="16"/>
      <c r="I28" s="16">
        <v>1</v>
      </c>
      <c r="J28" s="16" t="s">
        <v>158</v>
      </c>
      <c r="K28" s="18">
        <f>M28*курс!$A$1</f>
        <v>57537.64</v>
      </c>
      <c r="L28" s="18">
        <f>K28*1.18</f>
        <v>67894.41519999999</v>
      </c>
      <c r="M28" s="17">
        <v>943.24</v>
      </c>
      <c r="N28" s="17">
        <v>1113.02</v>
      </c>
      <c r="O28" s="125">
        <v>3</v>
      </c>
    </row>
    <row r="29" spans="1:15" ht="12.75">
      <c r="A29" s="13"/>
      <c r="B29" s="39" t="str">
        <f>HYPERLINK("http://rucoecom.danfoss.com/online/index.html?cartCodes="&amp;C29,C29)</f>
        <v>003H6672</v>
      </c>
      <c r="C29" s="15" t="s">
        <v>355</v>
      </c>
      <c r="D29" s="13" t="s">
        <v>345</v>
      </c>
      <c r="E29" s="13">
        <v>15</v>
      </c>
      <c r="F29" s="12" t="s">
        <v>346</v>
      </c>
      <c r="G29" s="16">
        <v>3.2</v>
      </c>
      <c r="H29" s="16"/>
      <c r="I29" s="16">
        <v>1</v>
      </c>
      <c r="J29" s="16" t="s">
        <v>158</v>
      </c>
      <c r="K29" s="18">
        <f>M29*курс!$A$1</f>
        <v>57537.64</v>
      </c>
      <c r="L29" s="18">
        <f>K29*1.18</f>
        <v>67894.41519999999</v>
      </c>
      <c r="M29" s="17">
        <v>943.24</v>
      </c>
      <c r="N29" s="17">
        <v>1113.02</v>
      </c>
      <c r="O29" s="125">
        <v>3</v>
      </c>
    </row>
    <row r="30" spans="1:15" ht="12.75">
      <c r="A30" s="13"/>
      <c r="B30" s="39" t="str">
        <f>HYPERLINK("http://rucoecom.danfoss.com/online/index.html?cartCodes="&amp;C30,C30)</f>
        <v>003H6673</v>
      </c>
      <c r="C30" s="15" t="s">
        <v>356</v>
      </c>
      <c r="D30" s="13" t="s">
        <v>345</v>
      </c>
      <c r="E30" s="13">
        <v>20</v>
      </c>
      <c r="F30" s="12" t="s">
        <v>350</v>
      </c>
      <c r="G30" s="16">
        <v>4.5</v>
      </c>
      <c r="H30" s="16"/>
      <c r="I30" s="16">
        <v>1</v>
      </c>
      <c r="J30" s="16" t="s">
        <v>158</v>
      </c>
      <c r="K30" s="18">
        <f>M30*курс!$A$1</f>
        <v>58758.86</v>
      </c>
      <c r="L30" s="18">
        <f>K30*1.18</f>
        <v>69335.45479999999</v>
      </c>
      <c r="M30" s="17">
        <v>963.26</v>
      </c>
      <c r="N30" s="17">
        <v>1136.65</v>
      </c>
      <c r="O30" s="125">
        <v>3</v>
      </c>
    </row>
    <row r="31" spans="1:15" ht="12.75">
      <c r="A31" s="13"/>
      <c r="B31" s="39" t="str">
        <f>HYPERLINK("http://rucoecom.danfoss.com/online/index.html?cartCodes="&amp;C31,C31)</f>
        <v>003H6674</v>
      </c>
      <c r="C31" s="15" t="s">
        <v>357</v>
      </c>
      <c r="D31" s="13" t="s">
        <v>345</v>
      </c>
      <c r="E31" s="13">
        <v>25</v>
      </c>
      <c r="F31" s="12" t="s">
        <v>352</v>
      </c>
      <c r="G31" s="16">
        <v>6.3</v>
      </c>
      <c r="H31" s="16"/>
      <c r="I31" s="16">
        <v>1</v>
      </c>
      <c r="J31" s="16" t="s">
        <v>158</v>
      </c>
      <c r="K31" s="18">
        <f>M31*курс!$A$1</f>
        <v>62989.20999999999</v>
      </c>
      <c r="L31" s="18">
        <f>K31*1.18</f>
        <v>74327.26779999999</v>
      </c>
      <c r="M31" s="17">
        <v>1032.61</v>
      </c>
      <c r="N31" s="17">
        <v>1218.48</v>
      </c>
      <c r="O31" s="125">
        <v>3</v>
      </c>
    </row>
    <row r="32" spans="1:15" ht="12.75" customHeight="1">
      <c r="A32" s="110" t="s">
        <v>358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25"/>
    </row>
    <row r="33" spans="1:15" ht="27" customHeight="1">
      <c r="A33" s="73"/>
      <c r="B33" s="39" t="str">
        <f>HYPERLINK("http://rucoecom.danfoss.com/online/index.html?cartCodes="&amp;C33,C33)</f>
        <v>003Н6854</v>
      </c>
      <c r="C33" s="40" t="s">
        <v>359</v>
      </c>
      <c r="D33" s="41" t="s">
        <v>360</v>
      </c>
      <c r="E33" s="41"/>
      <c r="F33" s="41"/>
      <c r="G33" s="41"/>
      <c r="H33" s="41"/>
      <c r="I33" s="42">
        <v>1</v>
      </c>
      <c r="J33" s="42" t="s">
        <v>158</v>
      </c>
      <c r="K33" s="18">
        <f>M33*курс!$A$1</f>
        <v>3042.0699999999997</v>
      </c>
      <c r="L33" s="18">
        <f>K33*1.18</f>
        <v>3589.6425999999997</v>
      </c>
      <c r="M33" s="17">
        <v>49.87</v>
      </c>
      <c r="N33" s="17">
        <v>58.85</v>
      </c>
      <c r="O33" s="125">
        <v>3</v>
      </c>
    </row>
    <row r="34" spans="1:15" ht="12.75" customHeight="1">
      <c r="A34" s="73"/>
      <c r="B34" s="39" t="str">
        <f>HYPERLINK("http://rucoecom.danfoss.com/online/index.html?cartCodes="&amp;C34,C34)</f>
        <v>003Н0277</v>
      </c>
      <c r="C34" s="40" t="s">
        <v>361</v>
      </c>
      <c r="D34" s="41" t="s">
        <v>362</v>
      </c>
      <c r="E34" s="41"/>
      <c r="F34" s="41"/>
      <c r="G34" s="41"/>
      <c r="H34" s="41"/>
      <c r="I34" s="42">
        <v>1</v>
      </c>
      <c r="J34" s="42" t="s">
        <v>158</v>
      </c>
      <c r="K34" s="18">
        <f>M34*курс!$A$1</f>
        <v>13662.17</v>
      </c>
      <c r="L34" s="18">
        <f>K34*1.18</f>
        <v>16121.3606</v>
      </c>
      <c r="M34" s="52">
        <v>223.97</v>
      </c>
      <c r="N34" s="17">
        <v>264.28</v>
      </c>
      <c r="O34" s="125">
        <v>3</v>
      </c>
    </row>
    <row r="35" spans="1:15" ht="12.75">
      <c r="A35" s="67" t="s">
        <v>363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125"/>
    </row>
    <row r="36" spans="1:1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25"/>
    </row>
    <row r="37" spans="1:15" ht="12.75">
      <c r="A37" s="127" t="s">
        <v>364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5"/>
    </row>
    <row r="38" spans="1:15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25"/>
    </row>
    <row r="39" spans="1:15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25"/>
    </row>
    <row r="40" spans="1:15" ht="12.75">
      <c r="A40" s="6" t="s">
        <v>365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25"/>
    </row>
    <row r="41" spans="1:15" ht="26.25" customHeight="1">
      <c r="A41" s="59" t="s">
        <v>3</v>
      </c>
      <c r="B41" s="59" t="s">
        <v>4</v>
      </c>
      <c r="C41" s="59" t="s">
        <v>4</v>
      </c>
      <c r="D41" s="59" t="s">
        <v>126</v>
      </c>
      <c r="E41" s="59" t="s">
        <v>6</v>
      </c>
      <c r="F41" s="59" t="s">
        <v>150</v>
      </c>
      <c r="G41" s="59" t="s">
        <v>7</v>
      </c>
      <c r="H41" s="59" t="s">
        <v>321</v>
      </c>
      <c r="I41" s="59" t="s">
        <v>9</v>
      </c>
      <c r="J41" s="59" t="s">
        <v>10</v>
      </c>
      <c r="K41" s="59" t="s">
        <v>12</v>
      </c>
      <c r="L41" s="59"/>
      <c r="M41" s="59" t="s">
        <v>11</v>
      </c>
      <c r="N41" s="59"/>
      <c r="O41" s="125"/>
    </row>
    <row r="42" spans="1:15" ht="25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 t="s">
        <v>13</v>
      </c>
      <c r="L42" s="59" t="s">
        <v>14</v>
      </c>
      <c r="M42" s="59" t="s">
        <v>13</v>
      </c>
      <c r="N42" s="59" t="s">
        <v>14</v>
      </c>
      <c r="O42" s="125"/>
    </row>
    <row r="43" spans="1:15" ht="12.75">
      <c r="A43" s="119" t="s">
        <v>366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5"/>
    </row>
    <row r="44" spans="1:15" ht="12.75">
      <c r="A44" s="13"/>
      <c r="B44" s="13"/>
      <c r="C44" s="74"/>
      <c r="D44" s="75" t="s">
        <v>367</v>
      </c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125"/>
    </row>
    <row r="45" spans="1:15" ht="12.75">
      <c r="A45" s="13"/>
      <c r="B45" s="39" t="str">
        <f>HYPERLINK("http://rucoecom.danfoss.com/online/index.html?cartCodes="&amp;C45,C45)</f>
        <v>003G1000</v>
      </c>
      <c r="C45" s="15" t="s">
        <v>368</v>
      </c>
      <c r="D45" s="13" t="s">
        <v>369</v>
      </c>
      <c r="E45" s="13" t="s">
        <v>186</v>
      </c>
      <c r="F45" s="16" t="s">
        <v>370</v>
      </c>
      <c r="G45" s="13" t="s">
        <v>186</v>
      </c>
      <c r="H45" s="13" t="s">
        <v>371</v>
      </c>
      <c r="I45" s="13">
        <v>1</v>
      </c>
      <c r="J45" s="13" t="s">
        <v>18</v>
      </c>
      <c r="K45" s="18">
        <f>M45*курс!$A$1</f>
        <v>56148.67</v>
      </c>
      <c r="L45" s="18">
        <f>K45*1.18</f>
        <v>66255.43059999999</v>
      </c>
      <c r="M45" s="52">
        <v>920.47</v>
      </c>
      <c r="N45" s="17">
        <v>1086.15</v>
      </c>
      <c r="O45" s="125">
        <v>2</v>
      </c>
    </row>
    <row r="46" spans="1:15" ht="12.75">
      <c r="A46" s="13"/>
      <c r="B46" s="39" t="str">
        <f>HYPERLINK("http://rucoecom.danfoss.com/online/index.html?cartCodes="&amp;C46,C46)</f>
        <v>003G1001</v>
      </c>
      <c r="C46" s="15" t="s">
        <v>372</v>
      </c>
      <c r="D46" s="13" t="s">
        <v>369</v>
      </c>
      <c r="E46" s="13" t="s">
        <v>186</v>
      </c>
      <c r="F46" s="16"/>
      <c r="G46" s="13" t="s">
        <v>186</v>
      </c>
      <c r="H46" s="13" t="s">
        <v>373</v>
      </c>
      <c r="I46" s="13">
        <v>1</v>
      </c>
      <c r="J46" s="13" t="s">
        <v>18</v>
      </c>
      <c r="K46" s="18">
        <f>M46*курс!$A$1</f>
        <v>36939.770000000004</v>
      </c>
      <c r="L46" s="18">
        <f>K46*1.18</f>
        <v>43588.9286</v>
      </c>
      <c r="M46" s="17">
        <v>605.57</v>
      </c>
      <c r="N46" s="17">
        <v>714.57</v>
      </c>
      <c r="O46" s="125">
        <v>1</v>
      </c>
    </row>
    <row r="47" spans="1:15" ht="12.75">
      <c r="A47" s="13"/>
      <c r="B47" s="39" t="str">
        <f>HYPERLINK("http://rucoecom.danfoss.com/online/index.html?cartCodes="&amp;C47,C47)</f>
        <v>003G1002</v>
      </c>
      <c r="C47" s="15" t="s">
        <v>374</v>
      </c>
      <c r="D47" s="13" t="s">
        <v>369</v>
      </c>
      <c r="E47" s="13" t="s">
        <v>186</v>
      </c>
      <c r="F47" s="16"/>
      <c r="G47" s="13" t="s">
        <v>186</v>
      </c>
      <c r="H47" s="13" t="s">
        <v>375</v>
      </c>
      <c r="I47" s="13">
        <v>1</v>
      </c>
      <c r="J47" s="13" t="s">
        <v>18</v>
      </c>
      <c r="K47" s="18">
        <f>M47*курс!$A$1</f>
        <v>36939.770000000004</v>
      </c>
      <c r="L47" s="18">
        <f>K47*1.18</f>
        <v>43588.9286</v>
      </c>
      <c r="M47" s="17">
        <v>605.57</v>
      </c>
      <c r="N47" s="17">
        <v>714.57</v>
      </c>
      <c r="O47" s="125">
        <v>1</v>
      </c>
    </row>
    <row r="48" spans="1:15" ht="12.75">
      <c r="A48" s="13"/>
      <c r="B48" s="39" t="str">
        <f>HYPERLINK("http://rucoecom.danfoss.com/online/index.html?cartCodes="&amp;C48,C48)</f>
        <v>003G1003</v>
      </c>
      <c r="C48" s="15" t="s">
        <v>376</v>
      </c>
      <c r="D48" s="13" t="s">
        <v>369</v>
      </c>
      <c r="E48" s="13" t="s">
        <v>186</v>
      </c>
      <c r="F48" s="16"/>
      <c r="G48" s="13" t="s">
        <v>186</v>
      </c>
      <c r="H48" s="13" t="s">
        <v>377</v>
      </c>
      <c r="I48" s="13">
        <v>1</v>
      </c>
      <c r="J48" s="13" t="s">
        <v>18</v>
      </c>
      <c r="K48" s="18">
        <f>M48*курс!$A$1</f>
        <v>36939.770000000004</v>
      </c>
      <c r="L48" s="18">
        <f>K48*1.18</f>
        <v>43588.9286</v>
      </c>
      <c r="M48" s="17">
        <v>605.57</v>
      </c>
      <c r="N48" s="17">
        <v>714.57</v>
      </c>
      <c r="O48" s="125">
        <v>1</v>
      </c>
    </row>
    <row r="49" spans="1:15" ht="12.75">
      <c r="A49" s="13"/>
      <c r="B49" s="39" t="str">
        <f>HYPERLINK("http://rucoecom.danfoss.com/online/index.html?cartCodes="&amp;C49,C49)</f>
        <v>003G1004</v>
      </c>
      <c r="C49" s="15" t="s">
        <v>378</v>
      </c>
      <c r="D49" s="13" t="s">
        <v>369</v>
      </c>
      <c r="E49" s="13" t="s">
        <v>186</v>
      </c>
      <c r="F49" s="16" t="s">
        <v>379</v>
      </c>
      <c r="G49" s="13" t="s">
        <v>186</v>
      </c>
      <c r="H49" s="13" t="s">
        <v>380</v>
      </c>
      <c r="I49" s="13">
        <v>1</v>
      </c>
      <c r="J49" s="13" t="s">
        <v>18</v>
      </c>
      <c r="K49" s="18">
        <f>M49*курс!$A$1</f>
        <v>40541.82</v>
      </c>
      <c r="L49" s="18">
        <f>K49*1.18</f>
        <v>47839.347599999994</v>
      </c>
      <c r="M49" s="17">
        <v>664.62</v>
      </c>
      <c r="N49" s="17">
        <v>784.25</v>
      </c>
      <c r="O49" s="125">
        <v>2</v>
      </c>
    </row>
    <row r="50" spans="1:15" ht="12.75">
      <c r="A50" s="13"/>
      <c r="B50" s="39" t="str">
        <f>HYPERLINK("http://rucoecom.danfoss.com/online/index.html?cartCodes="&amp;C50,C50)</f>
        <v>003G1005</v>
      </c>
      <c r="C50" s="15" t="s">
        <v>381</v>
      </c>
      <c r="D50" s="13" t="s">
        <v>369</v>
      </c>
      <c r="E50" s="13" t="s">
        <v>186</v>
      </c>
      <c r="F50" s="16"/>
      <c r="G50" s="13" t="s">
        <v>186</v>
      </c>
      <c r="H50" s="13" t="s">
        <v>382</v>
      </c>
      <c r="I50" s="13">
        <v>1</v>
      </c>
      <c r="J50" s="13" t="s">
        <v>18</v>
      </c>
      <c r="K50" s="18">
        <f>M50*курс!$A$1</f>
        <v>40541.82</v>
      </c>
      <c r="L50" s="18">
        <f>K50*1.18</f>
        <v>47839.347599999994</v>
      </c>
      <c r="M50" s="17">
        <v>664.62</v>
      </c>
      <c r="N50" s="17">
        <v>784.25</v>
      </c>
      <c r="O50" s="125">
        <v>1</v>
      </c>
    </row>
    <row r="51" spans="1:15" ht="12.75">
      <c r="A51" s="13"/>
      <c r="B51" s="39" t="str">
        <f>HYPERLINK("http://rucoecom.danfoss.com/online/index.html?cartCodes="&amp;C51,C51)</f>
        <v>003G1006</v>
      </c>
      <c r="C51" s="15" t="s">
        <v>383</v>
      </c>
      <c r="D51" s="13" t="s">
        <v>369</v>
      </c>
      <c r="E51" s="13" t="s">
        <v>186</v>
      </c>
      <c r="F51" s="16"/>
      <c r="G51" s="13" t="s">
        <v>186</v>
      </c>
      <c r="H51" s="13" t="s">
        <v>384</v>
      </c>
      <c r="I51" s="13">
        <v>1</v>
      </c>
      <c r="J51" s="13" t="s">
        <v>18</v>
      </c>
      <c r="K51" s="18">
        <f>M51*курс!$A$1</f>
        <v>74249.2</v>
      </c>
      <c r="L51" s="18">
        <f>K51*1.18</f>
        <v>87614.056</v>
      </c>
      <c r="M51" s="17">
        <v>1217.2</v>
      </c>
      <c r="N51" s="17">
        <v>1436.3</v>
      </c>
      <c r="O51" s="125">
        <v>3</v>
      </c>
    </row>
    <row r="52" spans="1:15" ht="12.75">
      <c r="A52" s="13"/>
      <c r="B52" s="39" t="str">
        <f>HYPERLINK("http://rucoecom.danfoss.com/online/index.html?cartCodes="&amp;C52,C52)</f>
        <v>003G1413</v>
      </c>
      <c r="C52" s="15" t="s">
        <v>385</v>
      </c>
      <c r="D52" s="13" t="s">
        <v>369</v>
      </c>
      <c r="E52" s="13" t="s">
        <v>186</v>
      </c>
      <c r="F52" s="16" t="s">
        <v>386</v>
      </c>
      <c r="G52" s="13" t="s">
        <v>186</v>
      </c>
      <c r="H52" s="13" t="s">
        <v>387</v>
      </c>
      <c r="I52" s="13">
        <v>1</v>
      </c>
      <c r="J52" s="13" t="s">
        <v>18</v>
      </c>
      <c r="K52" s="18">
        <f>M52*курс!$A$1</f>
        <v>67377.55</v>
      </c>
      <c r="L52" s="18">
        <f>K52*1.18</f>
        <v>79505.509</v>
      </c>
      <c r="M52" s="17">
        <v>1104.55</v>
      </c>
      <c r="N52" s="17">
        <v>1303.37</v>
      </c>
      <c r="O52" s="125">
        <v>3</v>
      </c>
    </row>
    <row r="53" spans="1:15" ht="12.75">
      <c r="A53" s="13"/>
      <c r="B53" s="13"/>
      <c r="C53" s="128"/>
      <c r="D53" s="128" t="s">
        <v>388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5"/>
    </row>
    <row r="54" spans="1:15" ht="12.75">
      <c r="A54" s="95" t="s">
        <v>389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25"/>
    </row>
    <row r="55" spans="1:15" ht="12.75">
      <c r="A55" s="13"/>
      <c r="B55" s="13"/>
      <c r="C55" s="95"/>
      <c r="D55" s="95" t="s">
        <v>390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125"/>
    </row>
    <row r="56" spans="1:15" ht="12.75">
      <c r="A56" s="13"/>
      <c r="B56" s="39" t="str">
        <f>HYPERLINK("http://rucoecom.danfoss.com/online/index.html?cartCodes="&amp;C56,C56)</f>
        <v>003G1391</v>
      </c>
      <c r="C56" s="15" t="s">
        <v>391</v>
      </c>
      <c r="D56" s="12"/>
      <c r="E56" s="12"/>
      <c r="F56" s="12"/>
      <c r="G56" s="12"/>
      <c r="H56" s="12"/>
      <c r="I56" s="13">
        <v>1</v>
      </c>
      <c r="J56" s="13" t="s">
        <v>18</v>
      </c>
      <c r="K56" s="18">
        <f>M56*курс!$A$1</f>
        <v>2613.85</v>
      </c>
      <c r="L56" s="18">
        <f>K56*1.18</f>
        <v>3084.343</v>
      </c>
      <c r="M56" s="17">
        <v>42.85</v>
      </c>
      <c r="N56" s="17">
        <v>50.56</v>
      </c>
      <c r="O56" s="125">
        <v>1</v>
      </c>
    </row>
    <row r="57" spans="1:15" ht="12.75">
      <c r="A57" s="95" t="s">
        <v>392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25"/>
    </row>
    <row r="58" spans="1:15" ht="12.75">
      <c r="A58" s="13"/>
      <c r="B58" s="39" t="str">
        <f>HYPERLINK("http://rucoecom.danfoss.com/online/index.html?cartCodes="&amp;C58,C58)</f>
        <v>003G1392</v>
      </c>
      <c r="C58" s="15" t="s">
        <v>393</v>
      </c>
      <c r="D58" s="19" t="s">
        <v>394</v>
      </c>
      <c r="E58" s="19"/>
      <c r="F58" s="19"/>
      <c r="G58" s="19"/>
      <c r="H58" s="19"/>
      <c r="I58" s="13">
        <v>1</v>
      </c>
      <c r="J58" s="13" t="s">
        <v>18</v>
      </c>
      <c r="K58" s="18">
        <f>M58*курс!$A$1</f>
        <v>8722.390000000001</v>
      </c>
      <c r="L58" s="18">
        <f>K58*1.18</f>
        <v>10292.4202</v>
      </c>
      <c r="M58" s="17">
        <v>142.99</v>
      </c>
      <c r="N58" s="17">
        <v>168.73</v>
      </c>
      <c r="O58" s="125">
        <v>1</v>
      </c>
    </row>
    <row r="59" spans="1:15" ht="12.75">
      <c r="A59" s="13"/>
      <c r="B59" s="39" t="str">
        <f>HYPERLINK("http://rucoecom.danfoss.com/online/index.html?cartCodes="&amp;C59,C59)</f>
        <v>003G1403</v>
      </c>
      <c r="C59" s="15" t="s">
        <v>395</v>
      </c>
      <c r="D59" s="19" t="s">
        <v>396</v>
      </c>
      <c r="E59" s="19"/>
      <c r="F59" s="19"/>
      <c r="G59" s="19"/>
      <c r="H59" s="19"/>
      <c r="I59" s="13">
        <v>1</v>
      </c>
      <c r="J59" s="13" t="s">
        <v>18</v>
      </c>
      <c r="K59" s="18">
        <f>M59*курс!$A$1</f>
        <v>14963.300000000001</v>
      </c>
      <c r="L59" s="18">
        <f>K59*1.18</f>
        <v>17656.694</v>
      </c>
      <c r="M59" s="17">
        <v>245.3</v>
      </c>
      <c r="N59" s="17">
        <v>289.45</v>
      </c>
      <c r="O59" s="125">
        <v>3</v>
      </c>
    </row>
    <row r="60" spans="1:15" ht="12.75">
      <c r="A60" s="95" t="s">
        <v>397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125"/>
    </row>
    <row r="61" spans="1:15" ht="28.5" customHeight="1">
      <c r="A61" s="12"/>
      <c r="B61" s="39" t="str">
        <f>HYPERLINK("http://rucoecom.danfoss.com/online/index.html?cartCodes="&amp;C61,C61)</f>
        <v>003G1394</v>
      </c>
      <c r="C61" s="51" t="s">
        <v>121</v>
      </c>
      <c r="D61" s="45" t="s">
        <v>398</v>
      </c>
      <c r="E61" s="45"/>
      <c r="F61" s="45"/>
      <c r="G61" s="45"/>
      <c r="H61" s="45"/>
      <c r="I61" s="16">
        <v>1</v>
      </c>
      <c r="J61" s="16" t="s">
        <v>18</v>
      </c>
      <c r="K61" s="18">
        <f>M61*курс!$A$1</f>
        <v>14251.43</v>
      </c>
      <c r="L61" s="18">
        <f>K61*1.18</f>
        <v>16816.6874</v>
      </c>
      <c r="M61" s="17">
        <v>233.63</v>
      </c>
      <c r="N61" s="17">
        <v>275.68</v>
      </c>
      <c r="O61" s="125">
        <v>2</v>
      </c>
    </row>
    <row r="63" spans="1:15" ht="18.75" customHeight="1">
      <c r="A63" s="129" t="s">
        <v>399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ht="17.25" customHeight="1"/>
  </sheetData>
  <sheetProtection selectLockedCells="1" selectUnlockedCells="1"/>
  <mergeCells count="59">
    <mergeCell ref="A1:N1"/>
    <mergeCell ref="B2:M2"/>
    <mergeCell ref="A3:N3"/>
    <mergeCell ref="A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N6"/>
    <mergeCell ref="A8:J8"/>
    <mergeCell ref="A9:A20"/>
    <mergeCell ref="H9:H14"/>
    <mergeCell ref="F12:F14"/>
    <mergeCell ref="H15:H20"/>
    <mergeCell ref="F18:F20"/>
    <mergeCell ref="A21:J21"/>
    <mergeCell ref="A22:A31"/>
    <mergeCell ref="H22:H26"/>
    <mergeCell ref="H27:H31"/>
    <mergeCell ref="A32:J32"/>
    <mergeCell ref="D33:H33"/>
    <mergeCell ref="D34:H34"/>
    <mergeCell ref="A35:J35"/>
    <mergeCell ref="A37:N37"/>
    <mergeCell ref="A40:N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L41"/>
    <mergeCell ref="M41:N41"/>
    <mergeCell ref="A43:J43"/>
    <mergeCell ref="A44:A53"/>
    <mergeCell ref="D44:J44"/>
    <mergeCell ref="F45:F48"/>
    <mergeCell ref="F49:F51"/>
    <mergeCell ref="D53:J53"/>
    <mergeCell ref="A55:A56"/>
    <mergeCell ref="D55:J55"/>
    <mergeCell ref="A57:J57"/>
    <mergeCell ref="A58:A59"/>
    <mergeCell ref="D58:H58"/>
    <mergeCell ref="D59:H59"/>
    <mergeCell ref="A60:J60"/>
    <mergeCell ref="D61:H61"/>
    <mergeCell ref="A63:O6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4.00390625" style="1" customWidth="1"/>
    <col min="3" max="3" width="0" style="1" hidden="1" customWidth="1"/>
    <col min="4" max="4" width="12.00390625" style="1" customWidth="1"/>
    <col min="5" max="5" width="13.00390625" style="1" customWidth="1"/>
    <col min="6" max="6" width="17.57421875" style="1" customWidth="1"/>
    <col min="7" max="7" width="16.7109375" style="1" customWidth="1"/>
    <col min="8" max="8" width="12.421875" style="1" customWidth="1"/>
    <col min="9" max="9" width="14.57421875" style="1" customWidth="1"/>
    <col min="10" max="10" width="10.57421875" style="1" customWidth="1"/>
    <col min="11" max="11" width="11.421875" style="1" customWidth="1"/>
    <col min="12" max="12" width="12.57421875" style="1" customWidth="1"/>
    <col min="13" max="13" width="13.00390625" style="1" customWidth="1"/>
    <col min="14" max="15" width="0" style="1" hidden="1" customWidth="1"/>
    <col min="16" max="16" width="3.28125" style="1" customWidth="1"/>
    <col min="17" max="16384" width="8.7109375" style="1" customWidth="1"/>
  </cols>
  <sheetData>
    <row r="1" spans="1:13" ht="12.75">
      <c r="A1" s="56" t="s">
        <v>400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6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6" t="s">
        <v>401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6" ht="30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6</v>
      </c>
      <c r="F4" s="59" t="s">
        <v>150</v>
      </c>
      <c r="G4" s="59"/>
      <c r="H4" s="59" t="s">
        <v>7</v>
      </c>
      <c r="I4" s="59" t="s">
        <v>321</v>
      </c>
      <c r="J4" s="59" t="s">
        <v>9</v>
      </c>
      <c r="K4" s="59" t="s">
        <v>10</v>
      </c>
      <c r="L4" s="59" t="s">
        <v>11</v>
      </c>
      <c r="M4" s="59"/>
      <c r="N4" s="59" t="s">
        <v>12</v>
      </c>
      <c r="O4" s="59"/>
      <c r="P4" s="130"/>
    </row>
    <row r="5" spans="1:16" ht="30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13</v>
      </c>
      <c r="M5" s="59" t="s">
        <v>14</v>
      </c>
      <c r="N5" s="59" t="s">
        <v>13</v>
      </c>
      <c r="O5" s="59" t="s">
        <v>14</v>
      </c>
      <c r="P5" s="130"/>
    </row>
    <row r="6" spans="1:16" ht="30.75" customHeight="1">
      <c r="A6" s="131" t="s">
        <v>402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04"/>
      <c r="M6" s="104"/>
      <c r="N6" s="105"/>
      <c r="O6" s="106"/>
      <c r="P6" s="132"/>
    </row>
    <row r="7" spans="1:16" ht="12.75" customHeight="1">
      <c r="A7" s="133"/>
      <c r="B7" s="39" t="str">
        <f>HYPERLINK("http://rucoecom.danfoss.com/online/index.html?cartCodes="&amp;C7,C7)</f>
        <v>003H6614</v>
      </c>
      <c r="C7" s="134" t="s">
        <v>403</v>
      </c>
      <c r="D7" s="133" t="s">
        <v>404</v>
      </c>
      <c r="E7" s="133">
        <v>15</v>
      </c>
      <c r="F7" s="133" t="s">
        <v>405</v>
      </c>
      <c r="G7" s="135" t="s">
        <v>406</v>
      </c>
      <c r="H7" s="133">
        <v>4</v>
      </c>
      <c r="I7" s="133" t="s">
        <v>407</v>
      </c>
      <c r="J7" s="133">
        <v>1</v>
      </c>
      <c r="K7" s="133" t="s">
        <v>158</v>
      </c>
      <c r="L7" s="52">
        <v>928.98</v>
      </c>
      <c r="M7" s="52">
        <v>1096.2</v>
      </c>
      <c r="N7" s="18">
        <f>L7*курс!$A$1</f>
        <v>56667.78</v>
      </c>
      <c r="O7" s="18">
        <f>N7*1.18</f>
        <v>66867.9804</v>
      </c>
      <c r="P7" s="136">
        <v>1</v>
      </c>
    </row>
    <row r="8" spans="1:16" ht="12.75">
      <c r="A8" s="133"/>
      <c r="B8" s="39" t="str">
        <f>HYPERLINK("http://rucoecom.danfoss.com/online/index.html?cartCodes="&amp;C8,C8)</f>
        <v>003H6615</v>
      </c>
      <c r="C8" s="134" t="s">
        <v>408</v>
      </c>
      <c r="D8" s="133" t="s">
        <v>404</v>
      </c>
      <c r="E8" s="133">
        <v>20</v>
      </c>
      <c r="F8" s="133" t="s">
        <v>409</v>
      </c>
      <c r="G8" s="135"/>
      <c r="H8" s="133">
        <v>6.3</v>
      </c>
      <c r="I8" s="133"/>
      <c r="J8" s="133">
        <v>1</v>
      </c>
      <c r="K8" s="133" t="s">
        <v>158</v>
      </c>
      <c r="L8" s="52">
        <v>1045.01</v>
      </c>
      <c r="M8" s="52">
        <v>1233.11</v>
      </c>
      <c r="N8" s="18">
        <f>L8*курс!$A$1</f>
        <v>63745.61</v>
      </c>
      <c r="O8" s="18">
        <f>N8*1.18</f>
        <v>75219.8198</v>
      </c>
      <c r="P8" s="136">
        <v>1</v>
      </c>
    </row>
    <row r="9" spans="1:16" ht="12.75">
      <c r="A9" s="133"/>
      <c r="B9" s="39" t="str">
        <f>HYPERLINK("http://rucoecom.danfoss.com/online/index.html?cartCodes="&amp;C9,C9)</f>
        <v>003H6616</v>
      </c>
      <c r="C9" s="134" t="s">
        <v>410</v>
      </c>
      <c r="D9" s="133" t="s">
        <v>404</v>
      </c>
      <c r="E9" s="133">
        <v>25</v>
      </c>
      <c r="F9" s="133" t="s">
        <v>411</v>
      </c>
      <c r="G9" s="135"/>
      <c r="H9" s="133">
        <v>8</v>
      </c>
      <c r="I9" s="133"/>
      <c r="J9" s="133">
        <v>1</v>
      </c>
      <c r="K9" s="133" t="s">
        <v>158</v>
      </c>
      <c r="L9" s="52">
        <v>1185.5</v>
      </c>
      <c r="M9" s="52">
        <v>1398.89</v>
      </c>
      <c r="N9" s="18">
        <f>L9*курс!$A$1</f>
        <v>72315.5</v>
      </c>
      <c r="O9" s="18">
        <f>N9*1.18</f>
        <v>85332.29</v>
      </c>
      <c r="P9" s="136">
        <v>1</v>
      </c>
    </row>
    <row r="10" spans="1:16" ht="12.75" customHeight="1">
      <c r="A10" s="133"/>
      <c r="B10" s="39" t="str">
        <f>HYPERLINK("http://rucoecom.danfoss.com/online/index.html?cartCodes="&amp;C10,C10)</f>
        <v>003H6620</v>
      </c>
      <c r="C10" s="134" t="s">
        <v>412</v>
      </c>
      <c r="D10" s="133" t="s">
        <v>404</v>
      </c>
      <c r="E10" s="133">
        <v>15</v>
      </c>
      <c r="F10" s="133" t="s">
        <v>405</v>
      </c>
      <c r="G10" s="135"/>
      <c r="H10" s="133">
        <v>4</v>
      </c>
      <c r="I10" s="133" t="s">
        <v>413</v>
      </c>
      <c r="J10" s="133">
        <v>1</v>
      </c>
      <c r="K10" s="133" t="s">
        <v>158</v>
      </c>
      <c r="L10" s="52">
        <v>928.98</v>
      </c>
      <c r="M10" s="52">
        <v>1096.2</v>
      </c>
      <c r="N10" s="18">
        <f>L10*курс!$A$1</f>
        <v>56667.78</v>
      </c>
      <c r="O10" s="18">
        <f>N10*1.18</f>
        <v>66867.9804</v>
      </c>
      <c r="P10" s="136">
        <v>1</v>
      </c>
    </row>
    <row r="11" spans="1:16" ht="12.75">
      <c r="A11" s="133"/>
      <c r="B11" s="39" t="str">
        <f>HYPERLINK("http://rucoecom.danfoss.com/online/index.html?cartCodes="&amp;C11,C11)</f>
        <v>003H6621</v>
      </c>
      <c r="C11" s="134" t="s">
        <v>414</v>
      </c>
      <c r="D11" s="133" t="s">
        <v>404</v>
      </c>
      <c r="E11" s="133">
        <v>20</v>
      </c>
      <c r="F11" s="133" t="s">
        <v>409</v>
      </c>
      <c r="G11" s="135"/>
      <c r="H11" s="133">
        <v>6.3</v>
      </c>
      <c r="I11" s="133"/>
      <c r="J11" s="133">
        <v>1</v>
      </c>
      <c r="K11" s="133" t="s">
        <v>158</v>
      </c>
      <c r="L11" s="52">
        <v>1045.01</v>
      </c>
      <c r="M11" s="52">
        <v>1233.11</v>
      </c>
      <c r="N11" s="18">
        <f>L11*курс!$A$1</f>
        <v>63745.61</v>
      </c>
      <c r="O11" s="18">
        <f>N11*1.18</f>
        <v>75219.8198</v>
      </c>
      <c r="P11" s="136">
        <v>1</v>
      </c>
    </row>
    <row r="12" spans="1:16" ht="12.75">
      <c r="A12" s="133"/>
      <c r="B12" s="39" t="str">
        <f>HYPERLINK("http://rucoecom.danfoss.com/online/index.html?cartCodes="&amp;C12,C12)</f>
        <v>003H6622</v>
      </c>
      <c r="C12" s="134" t="s">
        <v>415</v>
      </c>
      <c r="D12" s="133" t="s">
        <v>404</v>
      </c>
      <c r="E12" s="133">
        <v>25</v>
      </c>
      <c r="F12" s="133" t="s">
        <v>411</v>
      </c>
      <c r="G12" s="135"/>
      <c r="H12" s="133">
        <v>8</v>
      </c>
      <c r="I12" s="133"/>
      <c r="J12" s="133">
        <v>1</v>
      </c>
      <c r="K12" s="133" t="s">
        <v>158</v>
      </c>
      <c r="L12" s="52">
        <v>1185.5</v>
      </c>
      <c r="M12" s="52">
        <v>1398.89</v>
      </c>
      <c r="N12" s="18">
        <f>L12*курс!$A$1</f>
        <v>72315.5</v>
      </c>
      <c r="O12" s="18">
        <f>N12*1.18</f>
        <v>85332.29</v>
      </c>
      <c r="P12" s="136">
        <v>1</v>
      </c>
    </row>
    <row r="13" spans="1:16" ht="30" customHeight="1">
      <c r="A13" s="62" t="s">
        <v>416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37"/>
      <c r="M13" s="138"/>
      <c r="N13" s="137"/>
      <c r="O13" s="138"/>
      <c r="P13" s="136"/>
    </row>
    <row r="14" spans="1:16" ht="12.75" customHeight="1">
      <c r="A14" s="25"/>
      <c r="B14" s="39" t="str">
        <f>HYPERLINK("http://rucoecom.danfoss.com/online/index.html?cartCodes="&amp;C14,C14)</f>
        <v>003H6626</v>
      </c>
      <c r="C14" s="24" t="s">
        <v>417</v>
      </c>
      <c r="D14" s="25" t="s">
        <v>404</v>
      </c>
      <c r="E14" s="25">
        <v>32</v>
      </c>
      <c r="F14" s="135" t="s">
        <v>418</v>
      </c>
      <c r="G14" s="135"/>
      <c r="H14" s="25">
        <v>12.5</v>
      </c>
      <c r="I14" s="26" t="s">
        <v>407</v>
      </c>
      <c r="J14" s="25">
        <v>1</v>
      </c>
      <c r="K14" s="25" t="s">
        <v>158</v>
      </c>
      <c r="L14" s="52">
        <v>2131.45</v>
      </c>
      <c r="M14" s="52">
        <v>2515.11</v>
      </c>
      <c r="N14" s="18">
        <f>L14*курс!$A$1</f>
        <v>130018.44999999998</v>
      </c>
      <c r="O14" s="18">
        <f>N14*1.18</f>
        <v>153421.77099999998</v>
      </c>
      <c r="P14" s="136">
        <v>2</v>
      </c>
    </row>
    <row r="15" spans="1:16" ht="12.75">
      <c r="A15" s="25"/>
      <c r="B15" s="39" t="str">
        <f>HYPERLINK("http://rucoecom.danfoss.com/online/index.html?cartCodes="&amp;C15,C15)</f>
        <v>003H6627</v>
      </c>
      <c r="C15" s="24" t="s">
        <v>419</v>
      </c>
      <c r="D15" s="25" t="s">
        <v>404</v>
      </c>
      <c r="E15" s="25">
        <v>40</v>
      </c>
      <c r="F15" s="135"/>
      <c r="G15" s="135"/>
      <c r="H15" s="25">
        <v>20</v>
      </c>
      <c r="I15" s="26"/>
      <c r="J15" s="25">
        <v>1</v>
      </c>
      <c r="K15" s="25" t="s">
        <v>158</v>
      </c>
      <c r="L15" s="52">
        <v>2289.1</v>
      </c>
      <c r="M15" s="52">
        <v>2701.14</v>
      </c>
      <c r="N15" s="18">
        <f>L15*курс!$A$1</f>
        <v>139635.1</v>
      </c>
      <c r="O15" s="18">
        <f>N15*1.18</f>
        <v>164769.418</v>
      </c>
      <c r="P15" s="136">
        <v>2</v>
      </c>
    </row>
    <row r="16" spans="1:16" ht="12.75">
      <c r="A16" s="25"/>
      <c r="B16" s="39" t="str">
        <f>HYPERLINK("http://rucoecom.danfoss.com/online/index.html?cartCodes="&amp;C16,C16)</f>
        <v>003H6628</v>
      </c>
      <c r="C16" s="24" t="s">
        <v>420</v>
      </c>
      <c r="D16" s="25" t="s">
        <v>404</v>
      </c>
      <c r="E16" s="25">
        <v>50</v>
      </c>
      <c r="F16" s="135"/>
      <c r="G16" s="135"/>
      <c r="H16" s="25">
        <v>25</v>
      </c>
      <c r="I16" s="26"/>
      <c r="J16" s="25">
        <v>1</v>
      </c>
      <c r="K16" s="25" t="s">
        <v>158</v>
      </c>
      <c r="L16" s="52">
        <v>2485.4</v>
      </c>
      <c r="M16" s="52">
        <v>2932.77</v>
      </c>
      <c r="N16" s="18">
        <f>L16*курс!$A$1</f>
        <v>151609.4</v>
      </c>
      <c r="O16" s="18">
        <f>N16*1.18</f>
        <v>178899.09199999998</v>
      </c>
      <c r="P16" s="136">
        <v>1</v>
      </c>
    </row>
    <row r="17" spans="1:16" ht="12.75">
      <c r="A17" s="25"/>
      <c r="B17" s="39" t="str">
        <f>HYPERLINK("http://rucoecom.danfoss.com/online/index.html?cartCodes="&amp;C17,C17)</f>
        <v>003H6629</v>
      </c>
      <c r="C17" s="24" t="s">
        <v>421</v>
      </c>
      <c r="D17" s="25" t="s">
        <v>404</v>
      </c>
      <c r="E17" s="25">
        <v>32</v>
      </c>
      <c r="F17" s="135"/>
      <c r="G17" s="135"/>
      <c r="H17" s="25">
        <v>12.5</v>
      </c>
      <c r="I17" s="26" t="s">
        <v>413</v>
      </c>
      <c r="J17" s="25">
        <v>1</v>
      </c>
      <c r="K17" s="25" t="s">
        <v>158</v>
      </c>
      <c r="L17" s="52">
        <v>2131.45</v>
      </c>
      <c r="M17" s="52">
        <v>2515.11</v>
      </c>
      <c r="N17" s="18">
        <f>L17*курс!$A$1</f>
        <v>130018.44999999998</v>
      </c>
      <c r="O17" s="18">
        <f>N17*1.18</f>
        <v>153421.77099999998</v>
      </c>
      <c r="P17" s="136">
        <v>1</v>
      </c>
    </row>
    <row r="18" spans="1:16" ht="12.75">
      <c r="A18" s="25"/>
      <c r="B18" s="39" t="str">
        <f>HYPERLINK("http://rucoecom.danfoss.com/online/index.html?cartCodes="&amp;C18,C18)</f>
        <v>003H6630</v>
      </c>
      <c r="C18" s="24" t="s">
        <v>422</v>
      </c>
      <c r="D18" s="25" t="s">
        <v>404</v>
      </c>
      <c r="E18" s="25">
        <v>40</v>
      </c>
      <c r="F18" s="135"/>
      <c r="G18" s="135"/>
      <c r="H18" s="25">
        <v>20</v>
      </c>
      <c r="I18" s="26"/>
      <c r="J18" s="139">
        <v>1</v>
      </c>
      <c r="K18" s="139" t="s">
        <v>158</v>
      </c>
      <c r="L18" s="52">
        <v>2289.1</v>
      </c>
      <c r="M18" s="52">
        <v>2701.14</v>
      </c>
      <c r="N18" s="18">
        <f>L18*курс!$A$1</f>
        <v>139635.1</v>
      </c>
      <c r="O18" s="18">
        <f>N18*1.18</f>
        <v>164769.418</v>
      </c>
      <c r="P18" s="136">
        <v>1</v>
      </c>
    </row>
    <row r="19" spans="1:16" ht="12.75">
      <c r="A19" s="25"/>
      <c r="B19" s="39" t="str">
        <f>HYPERLINK("http://rucoecom.danfoss.com/online/index.html?cartCodes="&amp;C19,C19)</f>
        <v>003H6631</v>
      </c>
      <c r="C19" s="24" t="s">
        <v>423</v>
      </c>
      <c r="D19" s="25" t="s">
        <v>404</v>
      </c>
      <c r="E19" s="25">
        <v>50</v>
      </c>
      <c r="F19" s="135"/>
      <c r="G19" s="135"/>
      <c r="H19" s="25">
        <v>25</v>
      </c>
      <c r="I19" s="26"/>
      <c r="J19" s="139">
        <v>1</v>
      </c>
      <c r="K19" s="139" t="s">
        <v>158</v>
      </c>
      <c r="L19" s="52">
        <v>2485.4</v>
      </c>
      <c r="M19" s="52">
        <v>2932.77</v>
      </c>
      <c r="N19" s="18">
        <f>L19*курс!$A$1</f>
        <v>151609.4</v>
      </c>
      <c r="O19" s="18">
        <f>N19*1.18</f>
        <v>178899.09199999998</v>
      </c>
      <c r="P19" s="136">
        <v>1</v>
      </c>
    </row>
    <row r="20" spans="1:16" ht="12.75">
      <c r="A20" s="140" t="s">
        <v>424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91"/>
      <c r="M20" s="91"/>
      <c r="N20" s="141"/>
      <c r="O20" s="142"/>
      <c r="P20" s="143"/>
    </row>
    <row r="21" spans="1:15" ht="12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N21" s="61"/>
      <c r="O21" s="61"/>
    </row>
    <row r="22" spans="1:15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N22" s="61"/>
      <c r="O22" s="61"/>
    </row>
    <row r="23" spans="1:15" ht="12.75">
      <c r="A23" s="144" t="s">
        <v>425</v>
      </c>
      <c r="B23" s="144"/>
      <c r="C23" s="57"/>
      <c r="D23" s="57"/>
      <c r="E23" s="57"/>
      <c r="F23" s="57"/>
      <c r="G23" s="57"/>
      <c r="H23" s="57"/>
      <c r="I23" s="57"/>
      <c r="J23" s="57"/>
      <c r="K23" s="57"/>
      <c r="N23" s="57"/>
      <c r="O23" s="57"/>
    </row>
    <row r="24" spans="1:16" ht="31.5" customHeight="1">
      <c r="A24" s="145" t="s">
        <v>3</v>
      </c>
      <c r="B24" s="145" t="s">
        <v>4</v>
      </c>
      <c r="C24" s="145" t="s">
        <v>4</v>
      </c>
      <c r="D24" s="145" t="s">
        <v>126</v>
      </c>
      <c r="E24" s="145" t="s">
        <v>6</v>
      </c>
      <c r="F24" s="146" t="s">
        <v>150</v>
      </c>
      <c r="G24" s="146"/>
      <c r="H24" s="145" t="s">
        <v>7</v>
      </c>
      <c r="I24" s="145" t="s">
        <v>426</v>
      </c>
      <c r="J24" s="145" t="s">
        <v>9</v>
      </c>
      <c r="K24" s="145" t="s">
        <v>10</v>
      </c>
      <c r="L24" s="59" t="s">
        <v>11</v>
      </c>
      <c r="M24" s="59"/>
      <c r="N24" s="59" t="s">
        <v>12</v>
      </c>
      <c r="O24" s="59"/>
      <c r="P24" s="60"/>
    </row>
    <row r="25" spans="1:16" ht="30" customHeight="1">
      <c r="A25" s="145"/>
      <c r="B25" s="145"/>
      <c r="C25" s="145"/>
      <c r="D25" s="145"/>
      <c r="E25" s="145"/>
      <c r="F25" s="146"/>
      <c r="G25" s="146"/>
      <c r="H25" s="145"/>
      <c r="I25" s="145"/>
      <c r="J25" s="145"/>
      <c r="K25" s="145"/>
      <c r="L25" s="59" t="s">
        <v>13</v>
      </c>
      <c r="M25" s="59" t="s">
        <v>14</v>
      </c>
      <c r="N25" s="59" t="s">
        <v>13</v>
      </c>
      <c r="O25" s="59" t="s">
        <v>14</v>
      </c>
      <c r="P25" s="60"/>
    </row>
    <row r="26" spans="1:16" ht="12.75">
      <c r="A26" s="119" t="s">
        <v>427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  <c r="O26" s="120"/>
      <c r="P26" s="60"/>
    </row>
    <row r="27" spans="1:16" ht="12.75">
      <c r="A27" s="25"/>
      <c r="B27" s="25"/>
      <c r="C27" s="147"/>
      <c r="D27" s="147" t="s">
        <v>428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149"/>
      <c r="P27" s="60"/>
    </row>
    <row r="28" spans="1:16" ht="15" customHeight="1">
      <c r="A28" s="25"/>
      <c r="B28" s="39" t="str">
        <f>HYPERLINK("http://rucoecom.danfoss.com/online/index.html?cartCodes="&amp;C28,C28)</f>
        <v>003G1007</v>
      </c>
      <c r="C28" s="24" t="s">
        <v>429</v>
      </c>
      <c r="D28" s="25" t="s">
        <v>430</v>
      </c>
      <c r="E28" s="25" t="s">
        <v>186</v>
      </c>
      <c r="F28" s="26" t="s">
        <v>370</v>
      </c>
      <c r="G28" s="26"/>
      <c r="H28" s="25" t="s">
        <v>186</v>
      </c>
      <c r="I28" s="25" t="s">
        <v>431</v>
      </c>
      <c r="J28" s="25">
        <v>1</v>
      </c>
      <c r="K28" s="25" t="s">
        <v>18</v>
      </c>
      <c r="L28" s="52">
        <v>1264.11</v>
      </c>
      <c r="M28" s="52">
        <v>1491.65</v>
      </c>
      <c r="N28" s="150">
        <f>L28*курс!$A$1</f>
        <v>77110.70999999999</v>
      </c>
      <c r="O28" s="18">
        <f>N28*1.18</f>
        <v>90990.63779999998</v>
      </c>
      <c r="P28" s="151">
        <v>2</v>
      </c>
    </row>
    <row r="29" spans="1:16" ht="12.75">
      <c r="A29" s="25"/>
      <c r="B29" s="39" t="str">
        <f>HYPERLINK("http://rucoecom.danfoss.com/online/index.html?cartCodes="&amp;C29,C29)</f>
        <v>003G1008</v>
      </c>
      <c r="C29" s="24" t="s">
        <v>432</v>
      </c>
      <c r="D29" s="25" t="s">
        <v>430</v>
      </c>
      <c r="E29" s="25" t="s">
        <v>186</v>
      </c>
      <c r="F29" s="26"/>
      <c r="G29" s="26"/>
      <c r="H29" s="25" t="s">
        <v>186</v>
      </c>
      <c r="I29" s="25" t="s">
        <v>433</v>
      </c>
      <c r="J29" s="25">
        <v>1</v>
      </c>
      <c r="K29" s="25" t="s">
        <v>18</v>
      </c>
      <c r="L29" s="52">
        <v>978</v>
      </c>
      <c r="M29" s="52">
        <v>1154.04</v>
      </c>
      <c r="N29" s="150">
        <f>L29*курс!$A$1</f>
        <v>59658</v>
      </c>
      <c r="O29" s="18">
        <f>N29*1.18</f>
        <v>70396.44</v>
      </c>
      <c r="P29" s="151">
        <v>1</v>
      </c>
    </row>
    <row r="30" spans="1:16" ht="15" customHeight="1">
      <c r="A30" s="25"/>
      <c r="B30" s="39" t="str">
        <f>HYPERLINK("http://rucoecom.danfoss.com/online/index.html?cartCodes="&amp;C30,C30)</f>
        <v>003G1009</v>
      </c>
      <c r="C30" s="24" t="s">
        <v>434</v>
      </c>
      <c r="D30" s="25" t="s">
        <v>430</v>
      </c>
      <c r="E30" s="25" t="s">
        <v>186</v>
      </c>
      <c r="F30" s="26"/>
      <c r="G30" s="26"/>
      <c r="H30" s="25" t="s">
        <v>186</v>
      </c>
      <c r="I30" s="25" t="s">
        <v>435</v>
      </c>
      <c r="J30" s="25">
        <v>1</v>
      </c>
      <c r="K30" s="25" t="s">
        <v>18</v>
      </c>
      <c r="L30" s="52">
        <v>978</v>
      </c>
      <c r="M30" s="52">
        <v>1154.04</v>
      </c>
      <c r="N30" s="150">
        <f>L30*курс!$A$1</f>
        <v>59658</v>
      </c>
      <c r="O30" s="18">
        <f>N30*1.18</f>
        <v>70396.44</v>
      </c>
      <c r="P30" s="151">
        <v>1</v>
      </c>
    </row>
    <row r="31" spans="1:16" ht="15.75" customHeight="1">
      <c r="A31" s="25"/>
      <c r="B31" s="39" t="str">
        <f>HYPERLINK("http://rucoecom.danfoss.com/online/index.html?cartCodes="&amp;C31,C31)</f>
        <v>003G1010</v>
      </c>
      <c r="C31" s="24" t="s">
        <v>436</v>
      </c>
      <c r="D31" s="25" t="s">
        <v>430</v>
      </c>
      <c r="E31" s="25" t="s">
        <v>186</v>
      </c>
      <c r="F31" s="152" t="s">
        <v>379</v>
      </c>
      <c r="G31" s="152"/>
      <c r="H31" s="25" t="s">
        <v>186</v>
      </c>
      <c r="I31" s="25" t="s">
        <v>437</v>
      </c>
      <c r="J31" s="25">
        <v>1</v>
      </c>
      <c r="K31" s="25" t="s">
        <v>18</v>
      </c>
      <c r="L31" s="52">
        <v>978</v>
      </c>
      <c r="M31" s="52">
        <v>1154.04</v>
      </c>
      <c r="N31" s="150">
        <f>L31*курс!$A$1</f>
        <v>59658</v>
      </c>
      <c r="O31" s="18">
        <f>N31*1.18</f>
        <v>70396.44</v>
      </c>
      <c r="P31" s="151">
        <v>2</v>
      </c>
    </row>
    <row r="32" spans="1:16" ht="15.75" customHeight="1">
      <c r="A32" s="25"/>
      <c r="B32" s="39" t="str">
        <f>HYPERLINK("http://rucoecom.danfoss.com/online/index.html?cartCodes="&amp;C32,C32)</f>
        <v>003G1011</v>
      </c>
      <c r="C32" s="24" t="s">
        <v>438</v>
      </c>
      <c r="D32" s="25" t="s">
        <v>430</v>
      </c>
      <c r="E32" s="25" t="s">
        <v>186</v>
      </c>
      <c r="F32" s="152"/>
      <c r="G32" s="152"/>
      <c r="H32" s="25" t="s">
        <v>186</v>
      </c>
      <c r="I32" s="25" t="s">
        <v>439</v>
      </c>
      <c r="J32" s="25">
        <v>1</v>
      </c>
      <c r="K32" s="25" t="s">
        <v>18</v>
      </c>
      <c r="L32" s="52">
        <v>1109.71</v>
      </c>
      <c r="M32" s="52">
        <v>1309.46</v>
      </c>
      <c r="N32" s="150">
        <f>L32*курс!$A$1</f>
        <v>67692.31</v>
      </c>
      <c r="O32" s="18">
        <f>N32*1.18</f>
        <v>79876.9258</v>
      </c>
      <c r="P32" s="151">
        <v>2</v>
      </c>
    </row>
    <row r="33" spans="1:16" ht="12.75">
      <c r="A33" s="25"/>
      <c r="B33" s="39" t="str">
        <f>HYPERLINK("http://rucoecom.danfoss.com/online/index.html?cartCodes="&amp;C33,C33)</f>
        <v>003G1012</v>
      </c>
      <c r="C33" s="24" t="s">
        <v>440</v>
      </c>
      <c r="D33" s="25" t="s">
        <v>430</v>
      </c>
      <c r="E33" s="25" t="s">
        <v>186</v>
      </c>
      <c r="F33" s="152"/>
      <c r="G33" s="152"/>
      <c r="H33" s="25" t="s">
        <v>186</v>
      </c>
      <c r="I33" s="25" t="s">
        <v>441</v>
      </c>
      <c r="J33" s="25">
        <v>1</v>
      </c>
      <c r="K33" s="25" t="s">
        <v>18</v>
      </c>
      <c r="L33" s="52">
        <v>1109.71</v>
      </c>
      <c r="M33" s="52">
        <v>1309.46</v>
      </c>
      <c r="N33" s="150">
        <f>L33*курс!$A$1</f>
        <v>67692.31</v>
      </c>
      <c r="O33" s="18">
        <f>N33*1.18</f>
        <v>79876.9258</v>
      </c>
      <c r="P33" s="151">
        <v>3</v>
      </c>
    </row>
    <row r="34" spans="1:16" ht="12.75">
      <c r="A34" s="25"/>
      <c r="B34" s="39" t="str">
        <f>HYPERLINK("http://rucoecom.danfoss.com/online/index.html?cartCodes="&amp;C34,C34)</f>
        <v>003G1013</v>
      </c>
      <c r="C34" s="24" t="s">
        <v>442</v>
      </c>
      <c r="D34" s="25" t="s">
        <v>430</v>
      </c>
      <c r="E34" s="25" t="s">
        <v>186</v>
      </c>
      <c r="F34" s="152"/>
      <c r="G34" s="152"/>
      <c r="H34" s="25" t="s">
        <v>186</v>
      </c>
      <c r="I34" s="25" t="s">
        <v>384</v>
      </c>
      <c r="J34" s="25">
        <v>1</v>
      </c>
      <c r="K34" s="25" t="s">
        <v>18</v>
      </c>
      <c r="L34" s="52">
        <v>1497.27</v>
      </c>
      <c r="M34" s="52">
        <v>1766.78</v>
      </c>
      <c r="N34" s="150">
        <f>L34*курс!$A$1</f>
        <v>91333.47</v>
      </c>
      <c r="O34" s="18">
        <f>N34*1.18</f>
        <v>107773.49459999999</v>
      </c>
      <c r="P34" s="151">
        <v>3</v>
      </c>
    </row>
    <row r="35" spans="1:16" ht="12.75">
      <c r="A35" s="25"/>
      <c r="B35" s="25"/>
      <c r="C35" s="87"/>
      <c r="D35" s="87" t="s">
        <v>443</v>
      </c>
      <c r="E35" s="87"/>
      <c r="F35" s="87"/>
      <c r="G35" s="87"/>
      <c r="H35" s="87"/>
      <c r="I35" s="87"/>
      <c r="J35" s="87"/>
      <c r="K35" s="87"/>
      <c r="L35" s="87"/>
      <c r="M35" s="87"/>
      <c r="N35" s="90"/>
      <c r="O35" s="87"/>
      <c r="P35" s="60"/>
    </row>
    <row r="36" spans="1:16" ht="12.75">
      <c r="A36" s="147" t="s">
        <v>444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49"/>
      <c r="P36" s="60"/>
    </row>
    <row r="37" spans="1:16" ht="12.75">
      <c r="A37" s="153"/>
      <c r="B37" s="153"/>
      <c r="C37" s="147"/>
      <c r="D37" s="147" t="s">
        <v>445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8"/>
      <c r="O37" s="149"/>
      <c r="P37" s="60"/>
    </row>
    <row r="38" spans="1:16" ht="30" customHeight="1">
      <c r="A38" s="26"/>
      <c r="B38" s="39" t="str">
        <f>HYPERLINK("http://rucoecom.danfoss.com/online/index.html?cartCodes="&amp;C38,C38)</f>
        <v>003G1391</v>
      </c>
      <c r="C38" s="154" t="s">
        <v>391</v>
      </c>
      <c r="D38" s="135" t="s">
        <v>446</v>
      </c>
      <c r="E38" s="135"/>
      <c r="F38" s="135"/>
      <c r="G38" s="135"/>
      <c r="H38" s="135"/>
      <c r="I38" s="135"/>
      <c r="J38" s="26">
        <v>1</v>
      </c>
      <c r="K38" s="26" t="s">
        <v>18</v>
      </c>
      <c r="L38" s="52">
        <v>42.85</v>
      </c>
      <c r="M38" s="52">
        <v>50.56</v>
      </c>
      <c r="N38" s="150">
        <f>L38*курс!$A$1</f>
        <v>2613.85</v>
      </c>
      <c r="O38" s="18">
        <f>N38*1.18</f>
        <v>3084.343</v>
      </c>
      <c r="P38" s="151">
        <v>1</v>
      </c>
    </row>
    <row r="39" spans="1:16" ht="30" customHeight="1">
      <c r="A39" s="155" t="s">
        <v>447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37"/>
      <c r="O39" s="138"/>
      <c r="P39" s="151"/>
    </row>
    <row r="40" spans="1:16" ht="27" customHeight="1">
      <c r="A40" s="25"/>
      <c r="B40" s="39" t="str">
        <f>HYPERLINK("http://rucoecom.danfoss.com/online/index.html?cartCodes="&amp;C40,C40)</f>
        <v>003G1392</v>
      </c>
      <c r="C40" s="154" t="s">
        <v>393</v>
      </c>
      <c r="D40" s="135" t="s">
        <v>448</v>
      </c>
      <c r="E40" s="135"/>
      <c r="F40" s="135"/>
      <c r="G40" s="135"/>
      <c r="H40" s="156"/>
      <c r="I40" s="156"/>
      <c r="J40" s="26">
        <v>1</v>
      </c>
      <c r="K40" s="26" t="s">
        <v>18</v>
      </c>
      <c r="L40" s="52">
        <v>142.99</v>
      </c>
      <c r="M40" s="52">
        <v>168.73</v>
      </c>
      <c r="N40" s="150">
        <f>L40*курс!$A$1</f>
        <v>8722.390000000001</v>
      </c>
      <c r="O40" s="18">
        <f>N40*1.18</f>
        <v>10292.4202</v>
      </c>
      <c r="P40" s="151">
        <v>1</v>
      </c>
    </row>
    <row r="41" spans="1:16" ht="30.75" customHeight="1">
      <c r="A41" s="25"/>
      <c r="B41" s="39" t="str">
        <f>HYPERLINK("http://rucoecom.danfoss.com/online/index.html?cartCodes="&amp;C41,C41)</f>
        <v>003G1403</v>
      </c>
      <c r="C41" s="154" t="s">
        <v>395</v>
      </c>
      <c r="D41" s="135" t="s">
        <v>449</v>
      </c>
      <c r="E41" s="135"/>
      <c r="F41" s="135"/>
      <c r="G41" s="135"/>
      <c r="H41" s="135"/>
      <c r="I41" s="135"/>
      <c r="J41" s="26">
        <v>1</v>
      </c>
      <c r="K41" s="26" t="s">
        <v>18</v>
      </c>
      <c r="L41" s="52">
        <v>245.3</v>
      </c>
      <c r="M41" s="52">
        <v>289.45</v>
      </c>
      <c r="N41" s="150">
        <f>L41*курс!$A$1</f>
        <v>14963.300000000001</v>
      </c>
      <c r="O41" s="18">
        <f>N41*1.18</f>
        <v>17656.694</v>
      </c>
      <c r="P41" s="151">
        <v>3</v>
      </c>
    </row>
  </sheetData>
  <sheetProtection selectLockedCells="1" selectUnlockedCells="1"/>
  <mergeCells count="50">
    <mergeCell ref="A1:M1"/>
    <mergeCell ref="B2:M2"/>
    <mergeCell ref="A3:M3"/>
    <mergeCell ref="A4:A5"/>
    <mergeCell ref="B4:B5"/>
    <mergeCell ref="C4:C5"/>
    <mergeCell ref="D4:D5"/>
    <mergeCell ref="E4:E5"/>
    <mergeCell ref="F4:G5"/>
    <mergeCell ref="H4:H5"/>
    <mergeCell ref="I4:I5"/>
    <mergeCell ref="J4:J5"/>
    <mergeCell ref="K4:K5"/>
    <mergeCell ref="L4:M4"/>
    <mergeCell ref="N4:O4"/>
    <mergeCell ref="A6:K6"/>
    <mergeCell ref="A7:A12"/>
    <mergeCell ref="G7:G12"/>
    <mergeCell ref="I7:I9"/>
    <mergeCell ref="I10:I12"/>
    <mergeCell ref="A13:K13"/>
    <mergeCell ref="A14:A19"/>
    <mergeCell ref="F14:G19"/>
    <mergeCell ref="I14:I16"/>
    <mergeCell ref="I17:I19"/>
    <mergeCell ref="A24:A25"/>
    <mergeCell ref="B24:B25"/>
    <mergeCell ref="C24:C25"/>
    <mergeCell ref="D24:D25"/>
    <mergeCell ref="E24:E25"/>
    <mergeCell ref="F24:G25"/>
    <mergeCell ref="H24:H25"/>
    <mergeCell ref="I24:I25"/>
    <mergeCell ref="J24:J25"/>
    <mergeCell ref="K24:K25"/>
    <mergeCell ref="L24:M24"/>
    <mergeCell ref="N24:O24"/>
    <mergeCell ref="A26:K26"/>
    <mergeCell ref="A27:A35"/>
    <mergeCell ref="D27:K27"/>
    <mergeCell ref="F28:G30"/>
    <mergeCell ref="F31:G34"/>
    <mergeCell ref="D35:G35"/>
    <mergeCell ref="A36:K36"/>
    <mergeCell ref="D37:K37"/>
    <mergeCell ref="D38:G38"/>
    <mergeCell ref="A39:K39"/>
    <mergeCell ref="A40:A41"/>
    <mergeCell ref="D40:G40"/>
    <mergeCell ref="D41:G4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2" sqref="A2"/>
    </sheetView>
  </sheetViews>
  <sheetFormatPr defaultColWidth="9.140625" defaultRowHeight="12.75"/>
  <cols>
    <col min="1" max="1" width="8.140625" style="61" customWidth="1"/>
    <col min="2" max="2" width="12.57421875" style="61" customWidth="1"/>
    <col min="3" max="3" width="0" style="61" hidden="1" customWidth="1"/>
    <col min="4" max="4" width="11.140625" style="61" customWidth="1"/>
    <col min="5" max="5" width="13.140625" style="61" customWidth="1"/>
    <col min="6" max="6" width="13.7109375" style="61" customWidth="1"/>
    <col min="7" max="7" width="21.140625" style="61" customWidth="1"/>
    <col min="8" max="8" width="12.421875" style="61" customWidth="1"/>
    <col min="9" max="9" width="15.00390625" style="61" customWidth="1"/>
    <col min="10" max="10" width="11.00390625" style="61" customWidth="1"/>
    <col min="11" max="11" width="11.7109375" style="61" customWidth="1"/>
    <col min="12" max="13" width="0" style="61" hidden="1" customWidth="1"/>
    <col min="14" max="14" width="13.140625" style="61" customWidth="1"/>
    <col min="15" max="15" width="12.57421875" style="61" customWidth="1"/>
    <col min="16" max="16" width="3.7109375" style="61" customWidth="1"/>
    <col min="17" max="16384" width="9.140625" style="61" customWidth="1"/>
  </cols>
  <sheetData>
    <row r="1" spans="1:15" ht="12.75">
      <c r="A1" s="56" t="s">
        <v>450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3" ht="46.5" customHeight="1" hidden="1">
      <c r="A2" s="4"/>
      <c r="B2" s="5" t="s">
        <v>318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2.75">
      <c r="A3" s="56" t="s">
        <v>451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30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215</v>
      </c>
      <c r="F4" s="59" t="s">
        <v>150</v>
      </c>
      <c r="G4" s="59"/>
      <c r="H4" s="59" t="s">
        <v>452</v>
      </c>
      <c r="I4" s="59" t="s">
        <v>453</v>
      </c>
      <c r="J4" s="59" t="s">
        <v>9</v>
      </c>
      <c r="K4" s="59" t="s">
        <v>10</v>
      </c>
      <c r="L4" s="59" t="s">
        <v>12</v>
      </c>
      <c r="M4" s="59"/>
      <c r="N4" s="59" t="s">
        <v>11</v>
      </c>
      <c r="O4" s="59"/>
      <c r="P4" s="60"/>
    </row>
    <row r="5" spans="1:16" ht="24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13</v>
      </c>
      <c r="M5" s="59" t="s">
        <v>14</v>
      </c>
      <c r="N5" s="59" t="s">
        <v>13</v>
      </c>
      <c r="O5" s="59" t="s">
        <v>14</v>
      </c>
      <c r="P5" s="60"/>
    </row>
    <row r="6" spans="1:16" ht="32.25" customHeight="1">
      <c r="A6" s="104" t="s">
        <v>454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7"/>
    </row>
    <row r="7" spans="1:16" ht="12.75" customHeight="1">
      <c r="A7" s="107"/>
      <c r="B7" s="39" t="str">
        <f>HYPERLINK("http://rucoecom.danfoss.com/online/index.html?cartCodes="&amp;C7,C7)</f>
        <v>003Н6602</v>
      </c>
      <c r="C7" s="157" t="s">
        <v>455</v>
      </c>
      <c r="D7" s="158" t="s">
        <v>456</v>
      </c>
      <c r="E7" s="158">
        <v>15</v>
      </c>
      <c r="F7" s="158" t="s">
        <v>405</v>
      </c>
      <c r="G7" s="159" t="s">
        <v>457</v>
      </c>
      <c r="H7" s="158">
        <v>4</v>
      </c>
      <c r="I7" s="158" t="s">
        <v>458</v>
      </c>
      <c r="J7" s="158">
        <v>1</v>
      </c>
      <c r="K7" s="158" t="s">
        <v>158</v>
      </c>
      <c r="L7" s="18">
        <f>N7*курс!$A$1</f>
        <v>55277.590000000004</v>
      </c>
      <c r="M7" s="18">
        <f>L7*1.18</f>
        <v>65227.5562</v>
      </c>
      <c r="N7" s="52">
        <v>906.19</v>
      </c>
      <c r="O7" s="52">
        <v>1069.3</v>
      </c>
      <c r="P7" s="41">
        <v>3</v>
      </c>
    </row>
    <row r="8" spans="1:16" ht="12.75">
      <c r="A8" s="107"/>
      <c r="B8" s="39" t="str">
        <f>HYPERLINK("http://rucoecom.danfoss.com/online/index.html?cartCodes="&amp;C8,C8)</f>
        <v>003Н6603</v>
      </c>
      <c r="C8" s="157" t="s">
        <v>459</v>
      </c>
      <c r="D8" s="158" t="s">
        <v>456</v>
      </c>
      <c r="E8" s="158">
        <v>20</v>
      </c>
      <c r="F8" s="133" t="s">
        <v>409</v>
      </c>
      <c r="G8" s="159"/>
      <c r="H8" s="158">
        <v>6.3</v>
      </c>
      <c r="I8" s="158"/>
      <c r="J8" s="158">
        <v>1</v>
      </c>
      <c r="K8" s="158" t="s">
        <v>158</v>
      </c>
      <c r="L8" s="18">
        <f>N8*курс!$A$1</f>
        <v>63156.34999999999</v>
      </c>
      <c r="M8" s="18">
        <f>L8*1.18</f>
        <v>74524.49299999999</v>
      </c>
      <c r="N8" s="52">
        <v>1035.35</v>
      </c>
      <c r="O8" s="52">
        <v>1221.71</v>
      </c>
      <c r="P8" s="41">
        <v>3</v>
      </c>
    </row>
    <row r="9" spans="1:16" ht="12.75">
      <c r="A9" s="107"/>
      <c r="B9" s="39" t="str">
        <f>HYPERLINK("http://rucoecom.danfoss.com/online/index.html?cartCodes="&amp;C9,C9)</f>
        <v>003Н6604</v>
      </c>
      <c r="C9" s="157" t="s">
        <v>460</v>
      </c>
      <c r="D9" s="158" t="s">
        <v>456</v>
      </c>
      <c r="E9" s="158">
        <v>25</v>
      </c>
      <c r="F9" s="158" t="s">
        <v>411</v>
      </c>
      <c r="G9" s="159"/>
      <c r="H9" s="158">
        <v>8</v>
      </c>
      <c r="I9" s="158"/>
      <c r="J9" s="158">
        <v>1</v>
      </c>
      <c r="K9" s="158" t="s">
        <v>158</v>
      </c>
      <c r="L9" s="18">
        <f>N9*курс!$A$1</f>
        <v>71501.15000000001</v>
      </c>
      <c r="M9" s="18">
        <f>L9*1.18</f>
        <v>84371.357</v>
      </c>
      <c r="N9" s="52">
        <v>1172.15</v>
      </c>
      <c r="O9" s="52">
        <v>1383.14</v>
      </c>
      <c r="P9" s="41">
        <v>3</v>
      </c>
    </row>
    <row r="10" spans="1:16" ht="12.75" customHeight="1">
      <c r="A10" s="107"/>
      <c r="B10" s="39" t="str">
        <f>HYPERLINK("http://rucoecom.danfoss.com/online/index.html?cartCodes="&amp;C10,C10)</f>
        <v>003Н6605</v>
      </c>
      <c r="C10" s="157" t="s">
        <v>461</v>
      </c>
      <c r="D10" s="158" t="s">
        <v>456</v>
      </c>
      <c r="E10" s="158">
        <v>15</v>
      </c>
      <c r="F10" s="158" t="s">
        <v>405</v>
      </c>
      <c r="G10" s="159"/>
      <c r="H10" s="158">
        <v>4</v>
      </c>
      <c r="I10" s="158" t="s">
        <v>462</v>
      </c>
      <c r="J10" s="158">
        <v>1</v>
      </c>
      <c r="K10" s="158" t="s">
        <v>158</v>
      </c>
      <c r="L10" s="18">
        <f>N10*курс!$A$1</f>
        <v>55277.590000000004</v>
      </c>
      <c r="M10" s="18">
        <f>L10*1.18</f>
        <v>65227.5562</v>
      </c>
      <c r="N10" s="52">
        <v>906.19</v>
      </c>
      <c r="O10" s="52">
        <v>1069.3</v>
      </c>
      <c r="P10" s="41">
        <v>3</v>
      </c>
    </row>
    <row r="11" spans="1:16" ht="12.75">
      <c r="A11" s="107"/>
      <c r="B11" s="39" t="str">
        <f>HYPERLINK("http://rucoecom.danfoss.com/online/index.html?cartCodes="&amp;C11,C11)</f>
        <v>003Н6606</v>
      </c>
      <c r="C11" s="157" t="s">
        <v>463</v>
      </c>
      <c r="D11" s="158" t="s">
        <v>456</v>
      </c>
      <c r="E11" s="158">
        <v>20</v>
      </c>
      <c r="F11" s="158" t="s">
        <v>409</v>
      </c>
      <c r="G11" s="159"/>
      <c r="H11" s="158">
        <v>6.3</v>
      </c>
      <c r="I11" s="158"/>
      <c r="J11" s="158">
        <v>1</v>
      </c>
      <c r="K11" s="158" t="s">
        <v>158</v>
      </c>
      <c r="L11" s="18">
        <f>N11*курс!$A$1</f>
        <v>63156.34999999999</v>
      </c>
      <c r="M11" s="18">
        <f>L11*1.18</f>
        <v>74524.49299999999</v>
      </c>
      <c r="N11" s="52">
        <v>1035.35</v>
      </c>
      <c r="O11" s="52">
        <v>1221.71</v>
      </c>
      <c r="P11" s="41">
        <v>3</v>
      </c>
    </row>
    <row r="12" spans="1:16" ht="12.75">
      <c r="A12" s="107"/>
      <c r="B12" s="39" t="str">
        <f>HYPERLINK("http://rucoecom.danfoss.com/online/index.html?cartCodes="&amp;C12,C12)</f>
        <v>003Н6607</v>
      </c>
      <c r="C12" s="157" t="s">
        <v>464</v>
      </c>
      <c r="D12" s="158" t="s">
        <v>456</v>
      </c>
      <c r="E12" s="158">
        <v>25</v>
      </c>
      <c r="F12" s="158" t="s">
        <v>411</v>
      </c>
      <c r="G12" s="159"/>
      <c r="H12" s="158">
        <v>8</v>
      </c>
      <c r="I12" s="158"/>
      <c r="J12" s="158">
        <v>1</v>
      </c>
      <c r="K12" s="158" t="s">
        <v>158</v>
      </c>
      <c r="L12" s="18">
        <f>N12*курс!$A$1</f>
        <v>71501.15000000001</v>
      </c>
      <c r="M12" s="18">
        <f>L12*1.18</f>
        <v>84371.357</v>
      </c>
      <c r="N12" s="52">
        <v>1172.15</v>
      </c>
      <c r="O12" s="52">
        <v>1383.14</v>
      </c>
      <c r="P12" s="41">
        <v>3</v>
      </c>
    </row>
    <row r="13" spans="1:16" ht="12.75">
      <c r="A13" s="91" t="s">
        <v>465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160"/>
    </row>
    <row r="14" ht="12.75">
      <c r="P14" s="121"/>
    </row>
    <row r="15" ht="12.75">
      <c r="P15" s="121"/>
    </row>
    <row r="16" spans="1:16" ht="30.75" customHeight="1">
      <c r="A16" s="161" t="s">
        <v>466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57"/>
      <c r="M16" s="57"/>
      <c r="N16" s="57"/>
      <c r="O16" s="57"/>
      <c r="P16" s="121"/>
    </row>
    <row r="17" ht="12.75">
      <c r="P17" s="121"/>
    </row>
    <row r="18" ht="12.75">
      <c r="P18" s="121"/>
    </row>
    <row r="19" spans="1:16" ht="12.75">
      <c r="A19" s="56" t="s">
        <v>467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21"/>
    </row>
    <row r="20" spans="1:16" ht="26.25" customHeight="1">
      <c r="A20" s="59" t="s">
        <v>3</v>
      </c>
      <c r="B20" s="59" t="s">
        <v>4</v>
      </c>
      <c r="C20" s="59" t="s">
        <v>4</v>
      </c>
      <c r="D20" s="59" t="s">
        <v>126</v>
      </c>
      <c r="E20" s="59" t="s">
        <v>468</v>
      </c>
      <c r="F20" s="59" t="s">
        <v>150</v>
      </c>
      <c r="G20" s="59"/>
      <c r="H20" s="59" t="s">
        <v>452</v>
      </c>
      <c r="I20" s="59" t="s">
        <v>453</v>
      </c>
      <c r="J20" s="59" t="s">
        <v>9</v>
      </c>
      <c r="K20" s="59" t="s">
        <v>10</v>
      </c>
      <c r="L20" s="59" t="s">
        <v>12</v>
      </c>
      <c r="M20" s="59"/>
      <c r="N20" s="59" t="s">
        <v>11</v>
      </c>
      <c r="O20" s="59"/>
      <c r="P20" s="162"/>
    </row>
    <row r="21" spans="1:16" ht="30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 t="s">
        <v>13</v>
      </c>
      <c r="M21" s="59" t="s">
        <v>14</v>
      </c>
      <c r="N21" s="59" t="s">
        <v>13</v>
      </c>
      <c r="O21" s="59" t="s">
        <v>14</v>
      </c>
      <c r="P21" s="159"/>
    </row>
    <row r="22" spans="1:16" ht="12.75">
      <c r="A22" s="119" t="s">
        <v>469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60"/>
      <c r="P22" s="159"/>
    </row>
    <row r="23" spans="1:16" ht="12.75">
      <c r="A23" s="60"/>
      <c r="B23" s="60"/>
      <c r="C23" s="117"/>
      <c r="D23" s="118" t="s">
        <v>470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20"/>
      <c r="O23" s="60"/>
      <c r="P23" s="159"/>
    </row>
    <row r="24" spans="1:16" ht="12.75">
      <c r="A24" s="12"/>
      <c r="B24" s="39" t="str">
        <f>HYPERLINK("http://rucoecom.danfoss.com/online/index.html?cartCodes="&amp;C24,C24)</f>
        <v>003G1019</v>
      </c>
      <c r="C24" s="15" t="s">
        <v>471</v>
      </c>
      <c r="D24" s="13" t="s">
        <v>472</v>
      </c>
      <c r="E24" s="13" t="s">
        <v>186</v>
      </c>
      <c r="F24" s="67" t="s">
        <v>473</v>
      </c>
      <c r="G24" s="67"/>
      <c r="H24" s="13" t="s">
        <v>186</v>
      </c>
      <c r="I24" s="13" t="s">
        <v>435</v>
      </c>
      <c r="J24" s="13">
        <v>1</v>
      </c>
      <c r="K24" s="13" t="s">
        <v>18</v>
      </c>
      <c r="L24" s="18">
        <f>N24*курс!$A$1</f>
        <v>62428.009999999995</v>
      </c>
      <c r="M24" s="18">
        <f>L24*1.18</f>
        <v>73665.05179999999</v>
      </c>
      <c r="N24" s="52">
        <v>1023.41</v>
      </c>
      <c r="O24" s="52">
        <v>1207.62</v>
      </c>
      <c r="P24" s="41">
        <v>1</v>
      </c>
    </row>
    <row r="25" spans="1:16" ht="12.75">
      <c r="A25" s="12"/>
      <c r="B25" s="39" t="str">
        <f>HYPERLINK("http://rucoecom.danfoss.com/online/index.html?cartCodes="&amp;C25,C25)</f>
        <v>003G1020</v>
      </c>
      <c r="C25" s="15" t="s">
        <v>474</v>
      </c>
      <c r="D25" s="13" t="s">
        <v>472</v>
      </c>
      <c r="E25" s="13" t="s">
        <v>186</v>
      </c>
      <c r="F25" s="67"/>
      <c r="G25" s="67"/>
      <c r="H25" s="13" t="s">
        <v>186</v>
      </c>
      <c r="I25" s="13" t="s">
        <v>437</v>
      </c>
      <c r="J25" s="13">
        <v>1</v>
      </c>
      <c r="K25" s="13" t="s">
        <v>18</v>
      </c>
      <c r="L25" s="18">
        <f>N25*курс!$A$1</f>
        <v>62428.009999999995</v>
      </c>
      <c r="M25" s="18">
        <f>L25*1.18</f>
        <v>73665.05179999999</v>
      </c>
      <c r="N25" s="52">
        <v>1023.41</v>
      </c>
      <c r="O25" s="52">
        <v>1207.62</v>
      </c>
      <c r="P25" s="41">
        <v>2</v>
      </c>
    </row>
    <row r="26" spans="1:16" ht="12.75">
      <c r="A26" s="12"/>
      <c r="B26" s="39" t="str">
        <f>HYPERLINK("http://rucoecom.danfoss.com/online/index.html?cartCodes="&amp;C26,C26)</f>
        <v>003G1021</v>
      </c>
      <c r="C26" s="15" t="s">
        <v>475</v>
      </c>
      <c r="D26" s="13" t="s">
        <v>472</v>
      </c>
      <c r="E26" s="13" t="s">
        <v>186</v>
      </c>
      <c r="F26" s="67"/>
      <c r="G26" s="67"/>
      <c r="H26" s="13" t="s">
        <v>186</v>
      </c>
      <c r="I26" s="13" t="s">
        <v>476</v>
      </c>
      <c r="J26" s="13">
        <v>1</v>
      </c>
      <c r="K26" s="13" t="s">
        <v>18</v>
      </c>
      <c r="L26" s="18">
        <f>N26*курс!$A$1</f>
        <v>70369.59999999999</v>
      </c>
      <c r="M26" s="18">
        <f>L26*1.18</f>
        <v>83036.12799999998</v>
      </c>
      <c r="N26" s="52">
        <v>1153.6</v>
      </c>
      <c r="O26" s="52">
        <v>1361.25</v>
      </c>
      <c r="P26" s="41">
        <v>1</v>
      </c>
    </row>
    <row r="27" spans="1:16" ht="12.75">
      <c r="A27" s="12"/>
      <c r="B27" s="39" t="str">
        <f>HYPERLINK("http://rucoecom.danfoss.com/online/index.html?cartCodes="&amp;C27,C27)</f>
        <v>003G1022</v>
      </c>
      <c r="C27" s="15" t="s">
        <v>477</v>
      </c>
      <c r="D27" s="13" t="s">
        <v>472</v>
      </c>
      <c r="E27" s="13" t="s">
        <v>186</v>
      </c>
      <c r="F27" s="67"/>
      <c r="G27" s="67"/>
      <c r="H27" s="13" t="s">
        <v>186</v>
      </c>
      <c r="I27" s="13" t="s">
        <v>441</v>
      </c>
      <c r="J27" s="13">
        <v>1</v>
      </c>
      <c r="K27" s="13" t="s">
        <v>18</v>
      </c>
      <c r="L27" s="18">
        <f>N27*курс!$A$1</f>
        <v>70369.59999999999</v>
      </c>
      <c r="M27" s="18">
        <f>L27*1.18</f>
        <v>83036.12799999998</v>
      </c>
      <c r="N27" s="52">
        <v>1153.6</v>
      </c>
      <c r="O27" s="52">
        <v>1361.25</v>
      </c>
      <c r="P27" s="41">
        <v>2</v>
      </c>
    </row>
    <row r="28" spans="1:16" ht="12.75">
      <c r="A28" s="12"/>
      <c r="B28" s="39" t="str">
        <f>HYPERLINK("http://rucoecom.danfoss.com/online/index.html?cartCodes="&amp;C28,C28)</f>
        <v>003G1023</v>
      </c>
      <c r="C28" s="15" t="s">
        <v>478</v>
      </c>
      <c r="D28" s="13" t="s">
        <v>472</v>
      </c>
      <c r="E28" s="13" t="s">
        <v>186</v>
      </c>
      <c r="F28" s="67"/>
      <c r="G28" s="67"/>
      <c r="H28" s="13" t="s">
        <v>186</v>
      </c>
      <c r="I28" s="13" t="s">
        <v>479</v>
      </c>
      <c r="J28" s="13">
        <v>1</v>
      </c>
      <c r="K28" s="13" t="s">
        <v>18</v>
      </c>
      <c r="L28" s="18">
        <f>N28*курс!$A$1</f>
        <v>93641.70999999999</v>
      </c>
      <c r="M28" s="18">
        <f>L28*1.18</f>
        <v>110497.21779999998</v>
      </c>
      <c r="N28" s="52">
        <v>1535.11</v>
      </c>
      <c r="O28" s="52">
        <v>1811.43</v>
      </c>
      <c r="P28" s="41">
        <v>3</v>
      </c>
    </row>
    <row r="29" spans="1:16" ht="12.75">
      <c r="A29" s="12"/>
      <c r="B29" s="12"/>
      <c r="C29" s="128" t="s">
        <v>480</v>
      </c>
      <c r="D29" s="128" t="s">
        <v>480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1"/>
    </row>
    <row r="30" spans="1:16" ht="12.75">
      <c r="A30" s="95" t="s">
        <v>481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41"/>
    </row>
    <row r="31" spans="1:16" ht="12.75">
      <c r="A31" s="12"/>
      <c r="B31" s="12"/>
      <c r="C31" s="95"/>
      <c r="D31" s="95" t="s">
        <v>482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41"/>
    </row>
    <row r="32" spans="1:16" ht="12.75" customHeight="1">
      <c r="A32" s="12"/>
      <c r="B32" s="39" t="str">
        <f>HYPERLINK("http://rucoecom.danfoss.com/online/index.html?cartCodes="&amp;C32,C32)</f>
        <v>003G1391</v>
      </c>
      <c r="C32" s="40" t="s">
        <v>391</v>
      </c>
      <c r="D32" s="41" t="s">
        <v>483</v>
      </c>
      <c r="E32" s="41"/>
      <c r="F32" s="41"/>
      <c r="G32" s="41"/>
      <c r="H32" s="41"/>
      <c r="I32" s="41"/>
      <c r="J32" s="42">
        <v>1</v>
      </c>
      <c r="K32" s="42" t="s">
        <v>18</v>
      </c>
      <c r="L32" s="18">
        <f>N32*курс!$A$1</f>
        <v>2613.85</v>
      </c>
      <c r="M32" s="18">
        <f>L32*1.18</f>
        <v>3084.343</v>
      </c>
      <c r="N32" s="52">
        <v>42.85</v>
      </c>
      <c r="O32" s="52">
        <v>50.56</v>
      </c>
      <c r="P32" s="41">
        <v>1</v>
      </c>
    </row>
  </sheetData>
  <sheetProtection selectLockedCells="1" selectUnlockedCells="1"/>
  <mergeCells count="41">
    <mergeCell ref="A1:O1"/>
    <mergeCell ref="B2:M2"/>
    <mergeCell ref="A3:O3"/>
    <mergeCell ref="A4:A5"/>
    <mergeCell ref="B4:B5"/>
    <mergeCell ref="C4:C5"/>
    <mergeCell ref="D4:D5"/>
    <mergeCell ref="E4:E5"/>
    <mergeCell ref="F4:G5"/>
    <mergeCell ref="H4:H5"/>
    <mergeCell ref="I4:I5"/>
    <mergeCell ref="J4:J5"/>
    <mergeCell ref="K4:K5"/>
    <mergeCell ref="L4:M4"/>
    <mergeCell ref="N4:O4"/>
    <mergeCell ref="A6:K6"/>
    <mergeCell ref="G7:G12"/>
    <mergeCell ref="I7:I9"/>
    <mergeCell ref="I10:I12"/>
    <mergeCell ref="A13:K13"/>
    <mergeCell ref="A16:K16"/>
    <mergeCell ref="A19:O19"/>
    <mergeCell ref="A20:A21"/>
    <mergeCell ref="B20:B21"/>
    <mergeCell ref="C20:C21"/>
    <mergeCell ref="D20:D21"/>
    <mergeCell ref="E20:E21"/>
    <mergeCell ref="F20:G21"/>
    <mergeCell ref="H20:H21"/>
    <mergeCell ref="I20:I21"/>
    <mergeCell ref="J20:J21"/>
    <mergeCell ref="K20:K21"/>
    <mergeCell ref="L20:M20"/>
    <mergeCell ref="N20:O20"/>
    <mergeCell ref="A22:K22"/>
    <mergeCell ref="D23:K23"/>
    <mergeCell ref="F24:G28"/>
    <mergeCell ref="D29:K29"/>
    <mergeCell ref="A30:K30"/>
    <mergeCell ref="D31:K31"/>
    <mergeCell ref="D32:I3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61">
      <selection activeCell="A2" sqref="A2"/>
    </sheetView>
  </sheetViews>
  <sheetFormatPr defaultColWidth="9.140625" defaultRowHeight="12.75"/>
  <cols>
    <col min="1" max="1" width="9.140625" style="61" customWidth="1"/>
    <col min="2" max="2" width="13.140625" style="61" customWidth="1"/>
    <col min="3" max="3" width="0" style="61" hidden="1" customWidth="1"/>
    <col min="4" max="4" width="12.7109375" style="61" customWidth="1"/>
    <col min="5" max="5" width="12.57421875" style="61" customWidth="1"/>
    <col min="6" max="6" width="11.57421875" style="61" customWidth="1"/>
    <col min="7" max="7" width="17.57421875" style="61" customWidth="1"/>
    <col min="8" max="8" width="17.7109375" style="61" customWidth="1"/>
    <col min="9" max="9" width="16.140625" style="61" customWidth="1"/>
    <col min="10" max="10" width="12.7109375" style="61" customWidth="1"/>
    <col min="11" max="11" width="13.421875" style="61" customWidth="1"/>
    <col min="12" max="13" width="0" style="61" hidden="1" customWidth="1"/>
    <col min="14" max="14" width="14.00390625" style="61" customWidth="1"/>
    <col min="15" max="15" width="13.421875" style="61" customWidth="1"/>
    <col min="16" max="16" width="4.140625" style="61" customWidth="1"/>
    <col min="17" max="16384" width="9.140625" style="61" customWidth="1"/>
  </cols>
  <sheetData>
    <row r="1" spans="1:15" ht="12.75">
      <c r="A1" s="56" t="s">
        <v>484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3" ht="46.5" customHeight="1" hidden="1">
      <c r="A2" s="4"/>
      <c r="B2" s="5" t="s">
        <v>318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2.75">
      <c r="A3" s="56" t="s">
        <v>485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28.5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468</v>
      </c>
      <c r="F4" s="59" t="s">
        <v>452</v>
      </c>
      <c r="G4" s="59" t="s">
        <v>453</v>
      </c>
      <c r="H4" s="59" t="s">
        <v>486</v>
      </c>
      <c r="I4" s="59" t="s">
        <v>487</v>
      </c>
      <c r="J4" s="59" t="s">
        <v>9</v>
      </c>
      <c r="K4" s="59" t="s">
        <v>10</v>
      </c>
      <c r="L4" s="59" t="s">
        <v>12</v>
      </c>
      <c r="M4" s="59"/>
      <c r="N4" s="59" t="s">
        <v>11</v>
      </c>
      <c r="O4" s="59"/>
      <c r="P4" s="60"/>
    </row>
    <row r="5" spans="1:16" ht="28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13</v>
      </c>
      <c r="M5" s="59" t="s">
        <v>14</v>
      </c>
      <c r="N5" s="59" t="s">
        <v>13</v>
      </c>
      <c r="O5" s="59" t="s">
        <v>14</v>
      </c>
      <c r="P5" s="60"/>
    </row>
    <row r="6" spans="1:16" ht="15.75" customHeight="1">
      <c r="A6" s="104" t="s">
        <v>488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7"/>
    </row>
    <row r="7" spans="1:16" ht="12.75" customHeight="1">
      <c r="A7" s="107"/>
      <c r="B7" s="39" t="str">
        <f>HYPERLINK("http://rucoecom.danfoss.com/online/index.html?cartCodes="&amp;C7,C7)</f>
        <v>003Н6727</v>
      </c>
      <c r="C7" s="157" t="s">
        <v>489</v>
      </c>
      <c r="D7" s="158" t="s">
        <v>490</v>
      </c>
      <c r="E7" s="158">
        <v>32</v>
      </c>
      <c r="F7" s="158">
        <v>12.5</v>
      </c>
      <c r="G7" s="158" t="s">
        <v>186</v>
      </c>
      <c r="H7" s="158" t="s">
        <v>491</v>
      </c>
      <c r="I7" s="158">
        <v>0.2</v>
      </c>
      <c r="J7" s="158">
        <v>1</v>
      </c>
      <c r="K7" s="158" t="s">
        <v>158</v>
      </c>
      <c r="L7" s="18">
        <f>N7*курс!$A$1</f>
        <v>84547.22</v>
      </c>
      <c r="M7" s="18">
        <f>L7*1.18</f>
        <v>99765.7196</v>
      </c>
      <c r="N7" s="52">
        <v>1386.02</v>
      </c>
      <c r="O7" s="52">
        <v>1635.5</v>
      </c>
      <c r="P7" s="41">
        <v>3</v>
      </c>
    </row>
    <row r="8" spans="1:16" ht="12.75">
      <c r="A8" s="107"/>
      <c r="B8" s="39" t="str">
        <f>HYPERLINK("http://rucoecom.danfoss.com/online/index.html?cartCodes="&amp;C8,C8)</f>
        <v>003Н6728</v>
      </c>
      <c r="C8" s="134" t="s">
        <v>492</v>
      </c>
      <c r="D8" s="133" t="s">
        <v>490</v>
      </c>
      <c r="E8" s="133">
        <v>40</v>
      </c>
      <c r="F8" s="133">
        <v>20</v>
      </c>
      <c r="G8" s="158"/>
      <c r="H8" s="133" t="s">
        <v>493</v>
      </c>
      <c r="I8" s="158"/>
      <c r="J8" s="133">
        <v>1</v>
      </c>
      <c r="K8" s="133" t="s">
        <v>158</v>
      </c>
      <c r="L8" s="18">
        <f>N8*курс!$A$1</f>
        <v>115519.97</v>
      </c>
      <c r="M8" s="18">
        <f>L8*1.18</f>
        <v>136313.56459999998</v>
      </c>
      <c r="N8" s="52">
        <v>1893.77</v>
      </c>
      <c r="O8" s="52">
        <v>2234.65</v>
      </c>
      <c r="P8" s="41">
        <v>3</v>
      </c>
    </row>
    <row r="9" spans="1:16" ht="12.75">
      <c r="A9" s="107"/>
      <c r="B9" s="39" t="str">
        <f>HYPERLINK("http://rucoecom.danfoss.com/online/index.html?cartCodes="&amp;C9,C9)</f>
        <v>003Н6729</v>
      </c>
      <c r="C9" s="134" t="s">
        <v>494</v>
      </c>
      <c r="D9" s="133" t="s">
        <v>490</v>
      </c>
      <c r="E9" s="133">
        <v>50</v>
      </c>
      <c r="F9" s="133">
        <v>25</v>
      </c>
      <c r="G9" s="158"/>
      <c r="H9" s="133" t="s">
        <v>495</v>
      </c>
      <c r="I9" s="158"/>
      <c r="J9" s="133">
        <v>1</v>
      </c>
      <c r="K9" s="133" t="s">
        <v>158</v>
      </c>
      <c r="L9" s="18">
        <f>N9*курс!$A$1</f>
        <v>125425.15000000001</v>
      </c>
      <c r="M9" s="18">
        <f>L9*1.18</f>
        <v>148001.677</v>
      </c>
      <c r="N9" s="52">
        <v>2056.15</v>
      </c>
      <c r="O9" s="52">
        <v>2426.26</v>
      </c>
      <c r="P9" s="41">
        <v>3</v>
      </c>
    </row>
    <row r="10" spans="1:16" ht="12.75">
      <c r="A10" s="91" t="s">
        <v>496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63"/>
    </row>
    <row r="11" ht="12.75">
      <c r="G11" s="164"/>
    </row>
    <row r="13" spans="1:15" ht="12.75">
      <c r="A13" s="56" t="s">
        <v>497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6" ht="31.5" customHeight="1">
      <c r="A14" s="59" t="s">
        <v>3</v>
      </c>
      <c r="B14" s="59" t="s">
        <v>4</v>
      </c>
      <c r="C14" s="59" t="s">
        <v>4</v>
      </c>
      <c r="D14" s="59" t="s">
        <v>126</v>
      </c>
      <c r="E14" s="59" t="s">
        <v>468</v>
      </c>
      <c r="F14" s="59" t="s">
        <v>452</v>
      </c>
      <c r="G14" s="59" t="s">
        <v>498</v>
      </c>
      <c r="H14" s="59" t="s">
        <v>499</v>
      </c>
      <c r="I14" s="59" t="s">
        <v>487</v>
      </c>
      <c r="J14" s="59" t="s">
        <v>9</v>
      </c>
      <c r="K14" s="59" t="s">
        <v>10</v>
      </c>
      <c r="L14" s="59" t="s">
        <v>12</v>
      </c>
      <c r="M14" s="59"/>
      <c r="N14" s="59" t="s">
        <v>11</v>
      </c>
      <c r="O14" s="59"/>
      <c r="P14" s="60"/>
    </row>
    <row r="15" spans="1:16" ht="27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 t="s">
        <v>13</v>
      </c>
      <c r="M15" s="59" t="s">
        <v>14</v>
      </c>
      <c r="N15" s="59" t="s">
        <v>13</v>
      </c>
      <c r="O15" s="59" t="s">
        <v>14</v>
      </c>
      <c r="P15" s="60"/>
    </row>
    <row r="16" spans="1:16" ht="12.75">
      <c r="A16" s="119" t="s">
        <v>500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60"/>
    </row>
    <row r="17" spans="1:16" ht="12.75">
      <c r="A17" s="60"/>
      <c r="B17" s="60"/>
      <c r="C17" s="119" t="s">
        <v>501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60"/>
    </row>
    <row r="18" spans="1:16" ht="12.75">
      <c r="A18" s="60"/>
      <c r="B18" s="39" t="str">
        <f>HYPERLINK("http://rucoecom.danfoss.com/online/index.html?cartCodes="&amp;C18,C18)</f>
        <v>003G1024</v>
      </c>
      <c r="C18" s="165" t="s">
        <v>502</v>
      </c>
      <c r="D18" s="96" t="s">
        <v>503</v>
      </c>
      <c r="E18" s="96" t="s">
        <v>186</v>
      </c>
      <c r="F18" s="96" t="s">
        <v>186</v>
      </c>
      <c r="G18" s="96" t="s">
        <v>186</v>
      </c>
      <c r="H18" s="96" t="s">
        <v>186</v>
      </c>
      <c r="I18" s="96">
        <v>0.2</v>
      </c>
      <c r="J18" s="96">
        <v>1</v>
      </c>
      <c r="K18" s="96" t="s">
        <v>18</v>
      </c>
      <c r="L18" s="18">
        <f>N18*курс!$A$1</f>
        <v>33892.82</v>
      </c>
      <c r="M18" s="18">
        <f>L18*1.18</f>
        <v>39993.527599999994</v>
      </c>
      <c r="N18" s="52">
        <v>555.62</v>
      </c>
      <c r="O18" s="52">
        <v>655.63</v>
      </c>
      <c r="P18" s="41">
        <v>1</v>
      </c>
    </row>
    <row r="19" spans="1:16" ht="12.75">
      <c r="A19" s="60"/>
      <c r="B19" s="39" t="str">
        <f>HYPERLINK("http://rucoecom.danfoss.com/online/index.html?cartCodes="&amp;C19,C19)</f>
        <v>003G1025</v>
      </c>
      <c r="C19" s="165" t="s">
        <v>504</v>
      </c>
      <c r="D19" s="96" t="s">
        <v>503</v>
      </c>
      <c r="E19" s="96" t="s">
        <v>186</v>
      </c>
      <c r="F19" s="96" t="s">
        <v>186</v>
      </c>
      <c r="G19" s="96" t="s">
        <v>186</v>
      </c>
      <c r="H19" s="96" t="s">
        <v>186</v>
      </c>
      <c r="I19" s="96">
        <v>0.5</v>
      </c>
      <c r="J19" s="96">
        <v>1</v>
      </c>
      <c r="K19" s="96" t="s">
        <v>18</v>
      </c>
      <c r="L19" s="18">
        <f>N19*курс!$A$1</f>
        <v>33892.82</v>
      </c>
      <c r="M19" s="18">
        <f>L19*1.18</f>
        <v>39993.527599999994</v>
      </c>
      <c r="N19" s="52">
        <v>555.62</v>
      </c>
      <c r="O19" s="52">
        <v>655.63</v>
      </c>
      <c r="P19" s="41">
        <v>2</v>
      </c>
    </row>
    <row r="22" spans="1:15" ht="32.25" customHeight="1">
      <c r="A22" s="166" t="s">
        <v>505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</row>
    <row r="25" spans="1:16" ht="26.25" customHeight="1">
      <c r="A25" s="59" t="s">
        <v>3</v>
      </c>
      <c r="B25" s="59" t="s">
        <v>4</v>
      </c>
      <c r="C25" s="59" t="s">
        <v>4</v>
      </c>
      <c r="D25" s="59" t="s">
        <v>126</v>
      </c>
      <c r="E25" s="59" t="s">
        <v>6</v>
      </c>
      <c r="F25" s="59" t="s">
        <v>7</v>
      </c>
      <c r="G25" s="59" t="s">
        <v>498</v>
      </c>
      <c r="H25" s="59" t="s">
        <v>506</v>
      </c>
      <c r="I25" s="59" t="s">
        <v>507</v>
      </c>
      <c r="J25" s="59" t="s">
        <v>9</v>
      </c>
      <c r="K25" s="59" t="s">
        <v>10</v>
      </c>
      <c r="L25" s="59" t="s">
        <v>12</v>
      </c>
      <c r="M25" s="59"/>
      <c r="N25" s="59" t="s">
        <v>11</v>
      </c>
      <c r="O25" s="59"/>
      <c r="P25" s="60"/>
    </row>
    <row r="26" spans="1:16" ht="26.2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 t="s">
        <v>13</v>
      </c>
      <c r="M26" s="59" t="s">
        <v>14</v>
      </c>
      <c r="N26" s="59" t="s">
        <v>13</v>
      </c>
      <c r="O26" s="59" t="s">
        <v>14</v>
      </c>
      <c r="P26" s="60"/>
    </row>
    <row r="27" spans="1:16" ht="32.25" customHeight="1">
      <c r="A27" s="96"/>
      <c r="B27" s="96"/>
      <c r="C27" s="104" t="s">
        <v>508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7"/>
    </row>
    <row r="28" spans="1:16" ht="12.75" customHeight="1">
      <c r="A28" s="96"/>
      <c r="B28" s="39" t="str">
        <f>HYPERLINK("http://rucoecom.danfoss.com/online/index.html?cartCodes="&amp;C28,C28)</f>
        <v>065B2654</v>
      </c>
      <c r="C28" s="40" t="s">
        <v>509</v>
      </c>
      <c r="D28" s="42" t="s">
        <v>510</v>
      </c>
      <c r="E28" s="42">
        <v>15</v>
      </c>
      <c r="F28" s="42">
        <v>4</v>
      </c>
      <c r="G28" s="42" t="s">
        <v>511</v>
      </c>
      <c r="H28" s="42" t="s">
        <v>512</v>
      </c>
      <c r="I28" s="42">
        <v>16</v>
      </c>
      <c r="J28" s="42">
        <v>1</v>
      </c>
      <c r="K28" s="42" t="s">
        <v>18</v>
      </c>
      <c r="L28" s="18">
        <f>N28*курс!$A$1</f>
        <v>69630.28</v>
      </c>
      <c r="M28" s="18">
        <f>L28*1.18</f>
        <v>82163.7304</v>
      </c>
      <c r="N28" s="52">
        <v>1141.48</v>
      </c>
      <c r="O28" s="52">
        <v>1346.95</v>
      </c>
      <c r="P28" s="41">
        <v>2</v>
      </c>
    </row>
    <row r="29" spans="1:16" ht="12.75">
      <c r="A29" s="96"/>
      <c r="B29" s="39" t="str">
        <f>HYPERLINK("http://rucoecom.danfoss.com/online/index.html?cartCodes="&amp;C29,C29)</f>
        <v>065B2655</v>
      </c>
      <c r="C29" s="40" t="s">
        <v>513</v>
      </c>
      <c r="D29" s="42" t="s">
        <v>510</v>
      </c>
      <c r="E29" s="42">
        <v>20</v>
      </c>
      <c r="F29" s="42">
        <v>6.3</v>
      </c>
      <c r="G29" s="42" t="s">
        <v>514</v>
      </c>
      <c r="H29" s="42"/>
      <c r="I29" s="42">
        <v>16</v>
      </c>
      <c r="J29" s="42">
        <v>1</v>
      </c>
      <c r="K29" s="42" t="s">
        <v>18</v>
      </c>
      <c r="L29" s="18">
        <f>N29*курс!$A$1</f>
        <v>79881.94</v>
      </c>
      <c r="M29" s="18">
        <f>L29*1.18</f>
        <v>94260.6892</v>
      </c>
      <c r="N29" s="52">
        <v>1309.54</v>
      </c>
      <c r="O29" s="52">
        <v>1545.26</v>
      </c>
      <c r="P29" s="41">
        <v>3</v>
      </c>
    </row>
    <row r="30" spans="1:16" ht="12.75">
      <c r="A30" s="96"/>
      <c r="B30" s="39" t="str">
        <f>HYPERLINK("http://rucoecom.danfoss.com/online/index.html?cartCodes="&amp;C30,C30)</f>
        <v>065B2656</v>
      </c>
      <c r="C30" s="40" t="s">
        <v>515</v>
      </c>
      <c r="D30" s="42" t="s">
        <v>510</v>
      </c>
      <c r="E30" s="42">
        <v>25</v>
      </c>
      <c r="F30" s="42">
        <v>8</v>
      </c>
      <c r="G30" s="42" t="s">
        <v>516</v>
      </c>
      <c r="H30" s="42"/>
      <c r="I30" s="42">
        <v>16</v>
      </c>
      <c r="J30" s="42">
        <v>1</v>
      </c>
      <c r="K30" s="42" t="s">
        <v>18</v>
      </c>
      <c r="L30" s="18">
        <f>N30*курс!$A$1</f>
        <v>87270.26000000001</v>
      </c>
      <c r="M30" s="18">
        <f>L30*1.18</f>
        <v>102978.90680000001</v>
      </c>
      <c r="N30" s="52">
        <v>1430.66</v>
      </c>
      <c r="O30" s="52">
        <v>1688.18</v>
      </c>
      <c r="P30" s="41">
        <v>2</v>
      </c>
    </row>
    <row r="31" spans="1:16" ht="12.75">
      <c r="A31" s="96"/>
      <c r="B31" s="39" t="str">
        <f>HYPERLINK("http://rucoecom.danfoss.com/online/index.html?cartCodes="&amp;C31,C31)</f>
        <v>065B2657</v>
      </c>
      <c r="C31" s="40" t="s">
        <v>517</v>
      </c>
      <c r="D31" s="42" t="s">
        <v>510</v>
      </c>
      <c r="E31" s="42">
        <v>32</v>
      </c>
      <c r="F31" s="42">
        <v>16</v>
      </c>
      <c r="G31" s="42" t="s">
        <v>518</v>
      </c>
      <c r="H31" s="42"/>
      <c r="I31" s="42">
        <v>16</v>
      </c>
      <c r="J31" s="42">
        <v>1</v>
      </c>
      <c r="K31" s="42" t="s">
        <v>18</v>
      </c>
      <c r="L31" s="18">
        <f>N31*курс!$A$1</f>
        <v>94564.64</v>
      </c>
      <c r="M31" s="18">
        <f>L31*1.18</f>
        <v>111586.27519999999</v>
      </c>
      <c r="N31" s="52">
        <v>1550.24</v>
      </c>
      <c r="O31" s="52">
        <v>1829.28</v>
      </c>
      <c r="P31" s="41">
        <v>2</v>
      </c>
    </row>
    <row r="32" spans="1:16" ht="12.75">
      <c r="A32" s="96"/>
      <c r="B32" s="39" t="str">
        <f>HYPERLINK("http://rucoecom.danfoss.com/online/index.html?cartCodes="&amp;C32,C32)</f>
        <v>065B2658</v>
      </c>
      <c r="C32" s="40" t="s">
        <v>519</v>
      </c>
      <c r="D32" s="42" t="s">
        <v>510</v>
      </c>
      <c r="E32" s="42">
        <v>40</v>
      </c>
      <c r="F32" s="42">
        <v>20</v>
      </c>
      <c r="G32" s="42" t="s">
        <v>520</v>
      </c>
      <c r="H32" s="42"/>
      <c r="I32" s="42">
        <v>16</v>
      </c>
      <c r="J32" s="42">
        <v>1</v>
      </c>
      <c r="K32" s="42" t="s">
        <v>18</v>
      </c>
      <c r="L32" s="18">
        <f>N32*курс!$A$1</f>
        <v>105646.51000000001</v>
      </c>
      <c r="M32" s="18">
        <f>L32*1.18</f>
        <v>124662.8818</v>
      </c>
      <c r="N32" s="52">
        <v>1731.91</v>
      </c>
      <c r="O32" s="52">
        <v>2043.65</v>
      </c>
      <c r="P32" s="41">
        <v>1</v>
      </c>
    </row>
    <row r="33" spans="1:16" ht="12.75">
      <c r="A33" s="96"/>
      <c r="B33" s="39" t="str">
        <f>HYPERLINK("http://rucoecom.danfoss.com/online/index.html?cartCodes="&amp;C33,C33)</f>
        <v>065B2659</v>
      </c>
      <c r="C33" s="40" t="s">
        <v>521</v>
      </c>
      <c r="D33" s="42" t="s">
        <v>510</v>
      </c>
      <c r="E33" s="42">
        <v>50</v>
      </c>
      <c r="F33" s="42">
        <v>32</v>
      </c>
      <c r="G33" s="42" t="s">
        <v>522</v>
      </c>
      <c r="H33" s="42"/>
      <c r="I33" s="42">
        <v>16</v>
      </c>
      <c r="J33" s="42">
        <v>1</v>
      </c>
      <c r="K33" s="42" t="s">
        <v>18</v>
      </c>
      <c r="L33" s="18">
        <f>N33*курс!$A$1</f>
        <v>114606.8</v>
      </c>
      <c r="M33" s="18">
        <f>L33*1.18</f>
        <v>135236.024</v>
      </c>
      <c r="N33" s="52">
        <v>1878.8</v>
      </c>
      <c r="O33" s="52">
        <v>2216.98</v>
      </c>
      <c r="P33" s="41">
        <v>1</v>
      </c>
    </row>
    <row r="34" spans="1:16" ht="12.75">
      <c r="A34" s="96"/>
      <c r="B34" s="39" t="str">
        <f>HYPERLINK("http://rucoecom.danfoss.com/online/index.html?cartCodes="&amp;C34,C34)</f>
        <v>065B2660</v>
      </c>
      <c r="C34" s="40" t="s">
        <v>523</v>
      </c>
      <c r="D34" s="42" t="s">
        <v>510</v>
      </c>
      <c r="E34" s="42">
        <v>65</v>
      </c>
      <c r="F34" s="42">
        <v>50</v>
      </c>
      <c r="G34" s="42" t="s">
        <v>524</v>
      </c>
      <c r="H34" s="42"/>
      <c r="I34" s="42">
        <v>16</v>
      </c>
      <c r="J34" s="42">
        <v>1</v>
      </c>
      <c r="K34" s="42" t="s">
        <v>18</v>
      </c>
      <c r="L34" s="18">
        <f>N34*курс!$A$1</f>
        <v>157270.81</v>
      </c>
      <c r="M34" s="18">
        <f>L34*1.18</f>
        <v>185579.5558</v>
      </c>
      <c r="N34" s="52">
        <v>2578.21</v>
      </c>
      <c r="O34" s="52">
        <v>3042.29</v>
      </c>
      <c r="P34" s="41">
        <v>1</v>
      </c>
    </row>
    <row r="35" spans="1:16" ht="12.75">
      <c r="A35" s="96"/>
      <c r="B35" s="39" t="str">
        <f>HYPERLINK("http://rucoecom.danfoss.com/online/index.html?cartCodes="&amp;C35,C35)</f>
        <v>065B2661</v>
      </c>
      <c r="C35" s="40" t="s">
        <v>525</v>
      </c>
      <c r="D35" s="42" t="s">
        <v>510</v>
      </c>
      <c r="E35" s="42">
        <v>80</v>
      </c>
      <c r="F35" s="42">
        <v>80</v>
      </c>
      <c r="G35" s="42" t="s">
        <v>526</v>
      </c>
      <c r="H35" s="42"/>
      <c r="I35" s="42">
        <v>16</v>
      </c>
      <c r="J35" s="42">
        <v>1</v>
      </c>
      <c r="K35" s="42" t="s">
        <v>18</v>
      </c>
      <c r="L35" s="18">
        <f>N35*курс!$A$1</f>
        <v>169922.21000000002</v>
      </c>
      <c r="M35" s="18">
        <f>L35*1.18</f>
        <v>200508.2078</v>
      </c>
      <c r="N35" s="52">
        <v>2785.61</v>
      </c>
      <c r="O35" s="52">
        <v>3287.02</v>
      </c>
      <c r="P35" s="41">
        <v>2</v>
      </c>
    </row>
    <row r="36" spans="1:16" ht="12.75">
      <c r="A36" s="96"/>
      <c r="B36" s="39" t="str">
        <f>HYPERLINK("http://rucoecom.danfoss.com/online/index.html?cartCodes="&amp;C36,C36)</f>
        <v>065B2662</v>
      </c>
      <c r="C36" s="40" t="s">
        <v>527</v>
      </c>
      <c r="D36" s="42" t="s">
        <v>510</v>
      </c>
      <c r="E36" s="42">
        <v>100</v>
      </c>
      <c r="F36" s="42">
        <v>125</v>
      </c>
      <c r="G36" s="42" t="s">
        <v>528</v>
      </c>
      <c r="H36" s="42"/>
      <c r="I36" s="42">
        <v>15</v>
      </c>
      <c r="J36" s="42">
        <v>1</v>
      </c>
      <c r="K36" s="42" t="s">
        <v>18</v>
      </c>
      <c r="L36" s="18">
        <f>N36*курс!$A$1</f>
        <v>269288.76999999996</v>
      </c>
      <c r="M36" s="18">
        <f>L36*1.18</f>
        <v>317760.74859999993</v>
      </c>
      <c r="N36" s="52">
        <v>4414.57</v>
      </c>
      <c r="O36" s="52">
        <v>5209.19</v>
      </c>
      <c r="P36" s="41">
        <v>3</v>
      </c>
    </row>
    <row r="37" spans="1:16" ht="12.75">
      <c r="A37" s="96"/>
      <c r="B37" s="39" t="str">
        <f>HYPERLINK("http://rucoecom.danfoss.com/online/index.html?cartCodes="&amp;C37,C37)</f>
        <v>065B2663</v>
      </c>
      <c r="C37" s="40" t="s">
        <v>529</v>
      </c>
      <c r="D37" s="42" t="s">
        <v>510</v>
      </c>
      <c r="E37" s="42">
        <v>125</v>
      </c>
      <c r="F37" s="42">
        <v>160</v>
      </c>
      <c r="G37" s="42" t="s">
        <v>530</v>
      </c>
      <c r="H37" s="42"/>
      <c r="I37" s="42">
        <v>15</v>
      </c>
      <c r="J37" s="42">
        <v>1</v>
      </c>
      <c r="K37" s="42" t="s">
        <v>18</v>
      </c>
      <c r="L37" s="18">
        <f>N37*курс!$A$1</f>
        <v>352310.99</v>
      </c>
      <c r="M37" s="18">
        <f>L37*1.18</f>
        <v>415726.96819999994</v>
      </c>
      <c r="N37" s="52">
        <v>5775.59</v>
      </c>
      <c r="O37" s="52">
        <v>6815.2</v>
      </c>
      <c r="P37" s="41">
        <v>3</v>
      </c>
    </row>
    <row r="38" spans="1:16" ht="12.75" customHeight="1">
      <c r="A38" s="96"/>
      <c r="B38" s="39" t="str">
        <f>HYPERLINK("http://rucoecom.danfoss.com/online/index.html?cartCodes="&amp;C38,C38)</f>
        <v>065B2664</v>
      </c>
      <c r="C38" s="40" t="s">
        <v>531</v>
      </c>
      <c r="D38" s="42" t="s">
        <v>510</v>
      </c>
      <c r="E38" s="42">
        <v>150</v>
      </c>
      <c r="F38" s="42">
        <v>280</v>
      </c>
      <c r="G38" s="42" t="s">
        <v>532</v>
      </c>
      <c r="H38" s="42" t="s">
        <v>533</v>
      </c>
      <c r="I38" s="42">
        <v>12</v>
      </c>
      <c r="J38" s="42">
        <v>1</v>
      </c>
      <c r="K38" s="42" t="s">
        <v>18</v>
      </c>
      <c r="L38" s="18">
        <f>N38*курс!$A$1</f>
        <v>532113.98</v>
      </c>
      <c r="M38" s="18">
        <f>L38*1.18</f>
        <v>627894.4964</v>
      </c>
      <c r="N38" s="52">
        <v>8723.18</v>
      </c>
      <c r="O38" s="52">
        <v>10293.35</v>
      </c>
      <c r="P38" s="41">
        <v>3</v>
      </c>
    </row>
    <row r="39" spans="1:16" ht="12.75" customHeight="1">
      <c r="A39" s="96"/>
      <c r="B39" s="39" t="str">
        <f>HYPERLINK("http://rucoecom.danfoss.com/online/index.html?cartCodes="&amp;C39,C39)</f>
        <v>065B2758</v>
      </c>
      <c r="C39" s="40" t="s">
        <v>534</v>
      </c>
      <c r="D39" s="42" t="s">
        <v>510</v>
      </c>
      <c r="E39" s="42">
        <v>200</v>
      </c>
      <c r="F39" s="42">
        <v>320</v>
      </c>
      <c r="G39" s="42" t="s">
        <v>535</v>
      </c>
      <c r="H39" s="42"/>
      <c r="I39" s="42">
        <v>10</v>
      </c>
      <c r="J39" s="42">
        <v>1</v>
      </c>
      <c r="K39" s="42" t="s">
        <v>18</v>
      </c>
      <c r="L39" s="18">
        <f>N39*курс!$A$1</f>
        <v>532113.98</v>
      </c>
      <c r="M39" s="18">
        <f>L39*1.18</f>
        <v>627894.4964</v>
      </c>
      <c r="N39" s="52">
        <v>8723.18</v>
      </c>
      <c r="O39" s="52">
        <v>10293.35</v>
      </c>
      <c r="P39" s="41">
        <v>3</v>
      </c>
    </row>
    <row r="40" spans="1:16" ht="12.75" customHeight="1">
      <c r="A40" s="96"/>
      <c r="B40" s="39" t="str">
        <f>HYPERLINK("http://rucoecom.danfoss.com/online/index.html?cartCodes="&amp;C40,C40)</f>
        <v>065B2759</v>
      </c>
      <c r="C40" s="40" t="s">
        <v>536</v>
      </c>
      <c r="D40" s="42" t="s">
        <v>510</v>
      </c>
      <c r="E40" s="42">
        <v>250</v>
      </c>
      <c r="F40" s="42">
        <v>400</v>
      </c>
      <c r="G40" s="42" t="s">
        <v>537</v>
      </c>
      <c r="H40" s="42"/>
      <c r="I40" s="42">
        <v>10</v>
      </c>
      <c r="J40" s="42">
        <v>1</v>
      </c>
      <c r="K40" s="42" t="s">
        <v>18</v>
      </c>
      <c r="L40" s="18">
        <f>N40*курс!$A$1</f>
        <v>532113.98</v>
      </c>
      <c r="M40" s="18">
        <f>L40*1.18</f>
        <v>627894.4964</v>
      </c>
      <c r="N40" s="52">
        <v>8723.18</v>
      </c>
      <c r="O40" s="52">
        <v>10293.35</v>
      </c>
      <c r="P40" s="41">
        <v>3</v>
      </c>
    </row>
    <row r="41" spans="1:16" ht="26.25" customHeight="1">
      <c r="A41" s="96"/>
      <c r="B41" s="96"/>
      <c r="C41" s="109"/>
      <c r="D41" s="110" t="s">
        <v>538</v>
      </c>
      <c r="E41" s="110"/>
      <c r="F41" s="110"/>
      <c r="G41" s="110"/>
      <c r="H41" s="110"/>
      <c r="I41" s="110"/>
      <c r="J41" s="110"/>
      <c r="K41" s="110"/>
      <c r="L41" s="109"/>
      <c r="M41" s="109"/>
      <c r="N41" s="109"/>
      <c r="O41" s="109"/>
      <c r="P41" s="126"/>
    </row>
    <row r="42" spans="1:16" ht="12.75">
      <c r="A42" s="96"/>
      <c r="B42" s="39" t="str">
        <f>HYPERLINK("http://rucoecom.danfoss.com/online/index.html?cartCodes="&amp;C42,C42)</f>
        <v>065B2667</v>
      </c>
      <c r="C42" s="51" t="s">
        <v>539</v>
      </c>
      <c r="D42" s="16" t="s">
        <v>510</v>
      </c>
      <c r="E42" s="16">
        <v>15</v>
      </c>
      <c r="F42" s="16">
        <v>4</v>
      </c>
      <c r="G42" s="16" t="s">
        <v>511</v>
      </c>
      <c r="H42" s="16" t="s">
        <v>540</v>
      </c>
      <c r="I42" s="16">
        <v>20</v>
      </c>
      <c r="J42" s="16">
        <v>1</v>
      </c>
      <c r="K42" s="16" t="s">
        <v>18</v>
      </c>
      <c r="L42" s="18">
        <f>N42*курс!$A$1</f>
        <v>73878.31999999999</v>
      </c>
      <c r="M42" s="18">
        <f>L42*1.18</f>
        <v>87176.41759999999</v>
      </c>
      <c r="N42" s="52">
        <v>1211.12</v>
      </c>
      <c r="O42" s="52">
        <v>1429.12</v>
      </c>
      <c r="P42" s="41">
        <v>3</v>
      </c>
    </row>
    <row r="43" spans="1:16" ht="12.75">
      <c r="A43" s="96"/>
      <c r="B43" s="39" t="str">
        <f>HYPERLINK("http://rucoecom.danfoss.com/online/index.html?cartCodes="&amp;C43,C43)</f>
        <v>065B2668</v>
      </c>
      <c r="C43" s="51" t="s">
        <v>541</v>
      </c>
      <c r="D43" s="16" t="s">
        <v>510</v>
      </c>
      <c r="E43" s="16">
        <v>20</v>
      </c>
      <c r="F43" s="16">
        <v>6.3</v>
      </c>
      <c r="G43" s="16" t="s">
        <v>514</v>
      </c>
      <c r="H43" s="16"/>
      <c r="I43" s="16">
        <v>20</v>
      </c>
      <c r="J43" s="16">
        <v>1</v>
      </c>
      <c r="K43" s="16" t="s">
        <v>18</v>
      </c>
      <c r="L43" s="18">
        <f>N43*курс!$A$1</f>
        <v>83668.20999999999</v>
      </c>
      <c r="M43" s="18">
        <f>L43*1.18</f>
        <v>98728.48779999999</v>
      </c>
      <c r="N43" s="52">
        <v>1371.61</v>
      </c>
      <c r="O43" s="52">
        <v>1618.5</v>
      </c>
      <c r="P43" s="41">
        <v>3</v>
      </c>
    </row>
    <row r="44" spans="1:16" ht="12.75">
      <c r="A44" s="96"/>
      <c r="B44" s="39" t="str">
        <f>HYPERLINK("http://rucoecom.danfoss.com/online/index.html?cartCodes="&amp;C44,C44)</f>
        <v>065B2669</v>
      </c>
      <c r="C44" s="51" t="s">
        <v>542</v>
      </c>
      <c r="D44" s="16" t="s">
        <v>510</v>
      </c>
      <c r="E44" s="16">
        <v>25</v>
      </c>
      <c r="F44" s="16">
        <v>8</v>
      </c>
      <c r="G44" s="16" t="s">
        <v>516</v>
      </c>
      <c r="H44" s="16"/>
      <c r="I44" s="16">
        <v>20</v>
      </c>
      <c r="J44" s="16">
        <v>1</v>
      </c>
      <c r="K44" s="16" t="s">
        <v>18</v>
      </c>
      <c r="L44" s="18">
        <f>N44*курс!$A$1</f>
        <v>84775.97</v>
      </c>
      <c r="M44" s="18">
        <f>L44*1.18</f>
        <v>100035.6446</v>
      </c>
      <c r="N44" s="52">
        <v>1389.77</v>
      </c>
      <c r="O44" s="52">
        <v>1639.93</v>
      </c>
      <c r="P44" s="41">
        <v>3</v>
      </c>
    </row>
    <row r="45" spans="1:16" ht="12.75">
      <c r="A45" s="96"/>
      <c r="B45" s="39" t="str">
        <f>HYPERLINK("http://rucoecom.danfoss.com/online/index.html?cartCodes="&amp;C45,C45)</f>
        <v>065B2670</v>
      </c>
      <c r="C45" s="51" t="s">
        <v>543</v>
      </c>
      <c r="D45" s="16" t="s">
        <v>510</v>
      </c>
      <c r="E45" s="16">
        <v>32</v>
      </c>
      <c r="F45" s="16">
        <v>16</v>
      </c>
      <c r="G45" s="16" t="s">
        <v>518</v>
      </c>
      <c r="H45" s="16"/>
      <c r="I45" s="16">
        <v>20</v>
      </c>
      <c r="J45" s="16">
        <v>1</v>
      </c>
      <c r="K45" s="16" t="s">
        <v>18</v>
      </c>
      <c r="L45" s="18">
        <f>N45*курс!$A$1</f>
        <v>87361.76000000001</v>
      </c>
      <c r="M45" s="18">
        <f>L45*1.18</f>
        <v>103086.87680000001</v>
      </c>
      <c r="N45" s="52">
        <v>1432.16</v>
      </c>
      <c r="O45" s="52">
        <v>1689.95</v>
      </c>
      <c r="P45" s="41">
        <v>3</v>
      </c>
    </row>
    <row r="46" spans="1:16" ht="12.75">
      <c r="A46" s="96"/>
      <c r="B46" s="39" t="str">
        <f>HYPERLINK("http://rucoecom.danfoss.com/online/index.html?cartCodes="&amp;C46,C46)</f>
        <v>065B2671</v>
      </c>
      <c r="C46" s="51" t="s">
        <v>544</v>
      </c>
      <c r="D46" s="16" t="s">
        <v>510</v>
      </c>
      <c r="E46" s="16">
        <v>40</v>
      </c>
      <c r="F46" s="16">
        <v>20</v>
      </c>
      <c r="G46" s="16" t="s">
        <v>520</v>
      </c>
      <c r="H46" s="16"/>
      <c r="I46" s="16">
        <v>20</v>
      </c>
      <c r="J46" s="16">
        <v>1</v>
      </c>
      <c r="K46" s="16" t="s">
        <v>18</v>
      </c>
      <c r="L46" s="18">
        <f>N46*курс!$A$1</f>
        <v>96967.43000000001</v>
      </c>
      <c r="M46" s="18">
        <f>L46*1.18</f>
        <v>114421.5674</v>
      </c>
      <c r="N46" s="52">
        <v>1589.63</v>
      </c>
      <c r="O46" s="52">
        <v>1875.76</v>
      </c>
      <c r="P46" s="41">
        <v>3</v>
      </c>
    </row>
    <row r="47" spans="1:16" ht="12.75">
      <c r="A47" s="96"/>
      <c r="B47" s="39" t="str">
        <f>HYPERLINK("http://rucoecom.danfoss.com/online/index.html?cartCodes="&amp;C47,C47)</f>
        <v>065B2672</v>
      </c>
      <c r="C47" s="51" t="s">
        <v>545</v>
      </c>
      <c r="D47" s="16" t="s">
        <v>510</v>
      </c>
      <c r="E47" s="16">
        <v>50</v>
      </c>
      <c r="F47" s="16">
        <v>32</v>
      </c>
      <c r="G47" s="16" t="s">
        <v>522</v>
      </c>
      <c r="H47" s="16"/>
      <c r="I47" s="16">
        <v>20</v>
      </c>
      <c r="J47" s="16">
        <v>1</v>
      </c>
      <c r="K47" s="16" t="s">
        <v>18</v>
      </c>
      <c r="L47" s="18">
        <f>N47*курс!$A$1</f>
        <v>109249.17</v>
      </c>
      <c r="M47" s="18">
        <f>L47*1.18</f>
        <v>128914.02059999999</v>
      </c>
      <c r="N47" s="52">
        <v>1790.97</v>
      </c>
      <c r="O47" s="52">
        <v>2113.34</v>
      </c>
      <c r="P47" s="41">
        <v>3</v>
      </c>
    </row>
    <row r="48" spans="1:16" ht="12.75">
      <c r="A48" s="96"/>
      <c r="B48" s="39" t="str">
        <f>HYPERLINK("http://rucoecom.danfoss.com/online/index.html?cartCodes="&amp;C48,C48)</f>
        <v>065B2673</v>
      </c>
      <c r="C48" s="51" t="s">
        <v>546</v>
      </c>
      <c r="D48" s="16" t="s">
        <v>510</v>
      </c>
      <c r="E48" s="16">
        <v>65</v>
      </c>
      <c r="F48" s="16">
        <v>50</v>
      </c>
      <c r="G48" s="16" t="s">
        <v>524</v>
      </c>
      <c r="H48" s="16"/>
      <c r="I48" s="16">
        <v>20</v>
      </c>
      <c r="J48" s="16">
        <v>1</v>
      </c>
      <c r="K48" s="16" t="s">
        <v>18</v>
      </c>
      <c r="L48" s="18">
        <f>N48*курс!$A$1</f>
        <v>149514.05000000002</v>
      </c>
      <c r="M48" s="18">
        <f>L48*1.18</f>
        <v>176426.579</v>
      </c>
      <c r="N48" s="52">
        <v>2451.05</v>
      </c>
      <c r="O48" s="52">
        <v>2892.24</v>
      </c>
      <c r="P48" s="41">
        <v>3</v>
      </c>
    </row>
    <row r="49" spans="1:16" ht="12.75">
      <c r="A49" s="96"/>
      <c r="B49" s="39" t="str">
        <f>HYPERLINK("http://rucoecom.danfoss.com/online/index.html?cartCodes="&amp;C49,C49)</f>
        <v>065B2674</v>
      </c>
      <c r="C49" s="51" t="s">
        <v>547</v>
      </c>
      <c r="D49" s="16" t="s">
        <v>510</v>
      </c>
      <c r="E49" s="16">
        <v>80</v>
      </c>
      <c r="F49" s="16">
        <v>80</v>
      </c>
      <c r="G49" s="16" t="s">
        <v>526</v>
      </c>
      <c r="H49" s="16"/>
      <c r="I49" s="16">
        <v>20</v>
      </c>
      <c r="J49" s="16">
        <v>1</v>
      </c>
      <c r="K49" s="16" t="s">
        <v>18</v>
      </c>
      <c r="L49" s="18">
        <f>N49*курс!$A$1</f>
        <v>165119.07</v>
      </c>
      <c r="M49" s="18">
        <f>L49*1.18</f>
        <v>194840.5026</v>
      </c>
      <c r="N49" s="52">
        <v>2706.87</v>
      </c>
      <c r="O49" s="52">
        <v>3194.11</v>
      </c>
      <c r="P49" s="41">
        <v>3</v>
      </c>
    </row>
    <row r="50" spans="1:16" ht="12.75">
      <c r="A50" s="96"/>
      <c r="B50" s="39" t="str">
        <f>HYPERLINK("http://rucoecom.danfoss.com/online/index.html?cartCodes="&amp;C50,C50)</f>
        <v>065B2675</v>
      </c>
      <c r="C50" s="51" t="s">
        <v>548</v>
      </c>
      <c r="D50" s="16" t="s">
        <v>510</v>
      </c>
      <c r="E50" s="16">
        <v>100</v>
      </c>
      <c r="F50" s="16">
        <v>125</v>
      </c>
      <c r="G50" s="16" t="s">
        <v>528</v>
      </c>
      <c r="H50" s="16"/>
      <c r="I50" s="16">
        <v>15</v>
      </c>
      <c r="J50" s="16">
        <v>1</v>
      </c>
      <c r="K50" s="16" t="s">
        <v>18</v>
      </c>
      <c r="L50" s="18">
        <f>N50*курс!$A$1</f>
        <v>236874.59</v>
      </c>
      <c r="M50" s="18">
        <f>L50*1.18</f>
        <v>279512.01619999995</v>
      </c>
      <c r="N50" s="52">
        <v>3883.19</v>
      </c>
      <c r="O50" s="52">
        <v>4582.16</v>
      </c>
      <c r="P50" s="41">
        <v>3</v>
      </c>
    </row>
    <row r="51" spans="1:16" ht="12.75">
      <c r="A51" s="96"/>
      <c r="B51" s="39" t="str">
        <f>HYPERLINK("http://rucoecom.danfoss.com/online/index.html?cartCodes="&amp;C51,C51)</f>
        <v>065B2676</v>
      </c>
      <c r="C51" s="51" t="s">
        <v>549</v>
      </c>
      <c r="D51" s="16" t="s">
        <v>510</v>
      </c>
      <c r="E51" s="16" t="s">
        <v>550</v>
      </c>
      <c r="F51" s="16">
        <v>160</v>
      </c>
      <c r="G51" s="16" t="s">
        <v>530</v>
      </c>
      <c r="H51" s="16"/>
      <c r="I51" s="16">
        <v>15</v>
      </c>
      <c r="J51" s="16">
        <v>1</v>
      </c>
      <c r="K51" s="16" t="s">
        <v>18</v>
      </c>
      <c r="L51" s="18">
        <f>N51*курс!$A$1</f>
        <v>338090.06</v>
      </c>
      <c r="M51" s="18">
        <f>L51*1.18</f>
        <v>398946.2708</v>
      </c>
      <c r="N51" s="52">
        <v>5542.46</v>
      </c>
      <c r="O51" s="52">
        <v>6540.1</v>
      </c>
      <c r="P51" s="41">
        <v>3</v>
      </c>
    </row>
    <row r="53" spans="1:16" ht="20.25" customHeight="1">
      <c r="A53" s="59" t="s">
        <v>3</v>
      </c>
      <c r="B53" s="59" t="s">
        <v>4</v>
      </c>
      <c r="C53" s="59" t="s">
        <v>4</v>
      </c>
      <c r="D53" s="59" t="s">
        <v>126</v>
      </c>
      <c r="E53" s="59" t="s">
        <v>6</v>
      </c>
      <c r="F53" s="59" t="s">
        <v>150</v>
      </c>
      <c r="G53" s="59"/>
      <c r="H53" s="59"/>
      <c r="I53" s="59"/>
      <c r="J53" s="59" t="s">
        <v>9</v>
      </c>
      <c r="K53" s="59" t="s">
        <v>10</v>
      </c>
      <c r="L53" s="59" t="s">
        <v>12</v>
      </c>
      <c r="M53" s="59"/>
      <c r="N53" s="59" t="s">
        <v>11</v>
      </c>
      <c r="O53" s="59"/>
      <c r="P53" s="60"/>
    </row>
    <row r="54" spans="1:16" ht="19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 t="s">
        <v>13</v>
      </c>
      <c r="M54" s="59" t="s">
        <v>14</v>
      </c>
      <c r="N54" s="59" t="s">
        <v>13</v>
      </c>
      <c r="O54" s="59" t="s">
        <v>14</v>
      </c>
      <c r="P54" s="60"/>
    </row>
    <row r="55" spans="1:16" ht="12.75" customHeight="1">
      <c r="A55" s="104" t="s">
        <v>551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60"/>
    </row>
    <row r="56" spans="1:16" ht="12.75" customHeight="1">
      <c r="A56" s="107"/>
      <c r="B56" s="107"/>
      <c r="C56" s="104" t="s">
        <v>552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60"/>
    </row>
    <row r="57" spans="1:16" ht="12.75" customHeight="1">
      <c r="A57" s="73"/>
      <c r="B57" s="39" t="str">
        <f>HYPERLINK("http://rucoecom.danfoss.com/online/index.html?cartCodes="&amp;C57,C57)</f>
        <v>003G1338</v>
      </c>
      <c r="C57" s="40" t="s">
        <v>553</v>
      </c>
      <c r="D57" s="42" t="s">
        <v>186</v>
      </c>
      <c r="E57" s="42" t="s">
        <v>554</v>
      </c>
      <c r="F57" s="42" t="s">
        <v>555</v>
      </c>
      <c r="G57" s="42"/>
      <c r="H57" s="42"/>
      <c r="I57" s="42"/>
      <c r="J57" s="42" t="s">
        <v>271</v>
      </c>
      <c r="K57" s="42" t="s">
        <v>18</v>
      </c>
      <c r="L57" s="18">
        <f>N57*курс!$A$1</f>
        <v>4008.3099999999995</v>
      </c>
      <c r="M57" s="18">
        <f>L57*1.18</f>
        <v>4729.805799999999</v>
      </c>
      <c r="N57" s="52">
        <v>65.71</v>
      </c>
      <c r="O57" s="52">
        <v>77.54</v>
      </c>
      <c r="P57" s="41">
        <v>3</v>
      </c>
    </row>
    <row r="58" spans="1:16" ht="12.75">
      <c r="A58" s="73"/>
      <c r="B58" s="39" t="str">
        <f>HYPERLINK("http://rucoecom.danfoss.com/online/index.html?cartCodes="&amp;C58,C58)</f>
        <v>003G1340</v>
      </c>
      <c r="C58" s="40" t="s">
        <v>556</v>
      </c>
      <c r="D58" s="42" t="s">
        <v>186</v>
      </c>
      <c r="E58" s="42" t="s">
        <v>557</v>
      </c>
      <c r="F58" s="42"/>
      <c r="G58" s="42"/>
      <c r="H58" s="42"/>
      <c r="I58" s="42"/>
      <c r="J58" s="42" t="s">
        <v>271</v>
      </c>
      <c r="K58" s="42" t="s">
        <v>18</v>
      </c>
      <c r="L58" s="18">
        <f>N58*курс!$A$1</f>
        <v>4008.3099999999995</v>
      </c>
      <c r="M58" s="18">
        <f>L58*1.18</f>
        <v>4729.805799999999</v>
      </c>
      <c r="N58" s="52">
        <v>65.71</v>
      </c>
      <c r="O58" s="52">
        <v>77.54</v>
      </c>
      <c r="P58" s="41">
        <v>2</v>
      </c>
    </row>
    <row r="59" spans="1:16" ht="12.75">
      <c r="A59" s="73"/>
      <c r="B59" s="39" t="str">
        <f>HYPERLINK("http://rucoecom.danfoss.com/online/index.html?cartCodes="&amp;C59,C59)</f>
        <v>003G1342</v>
      </c>
      <c r="C59" s="40" t="s">
        <v>558</v>
      </c>
      <c r="D59" s="42" t="s">
        <v>186</v>
      </c>
      <c r="E59" s="42">
        <v>40</v>
      </c>
      <c r="F59" s="42"/>
      <c r="G59" s="42"/>
      <c r="H59" s="42"/>
      <c r="I59" s="42"/>
      <c r="J59" s="42" t="s">
        <v>271</v>
      </c>
      <c r="K59" s="42" t="s">
        <v>18</v>
      </c>
      <c r="L59" s="18">
        <f>N59*курс!$A$1</f>
        <v>4008.3099999999995</v>
      </c>
      <c r="M59" s="18">
        <f>L59*1.18</f>
        <v>4729.805799999999</v>
      </c>
      <c r="N59" s="52">
        <v>65.71</v>
      </c>
      <c r="O59" s="52">
        <v>77.54</v>
      </c>
      <c r="P59" s="41">
        <v>2</v>
      </c>
    </row>
    <row r="60" spans="1:16" ht="12.75">
      <c r="A60" s="73"/>
      <c r="B60" s="39" t="str">
        <f>HYPERLINK("http://rucoecom.danfoss.com/online/index.html?cartCodes="&amp;C60,C60)</f>
        <v>003G1343</v>
      </c>
      <c r="C60" s="40" t="s">
        <v>559</v>
      </c>
      <c r="D60" s="42" t="s">
        <v>186</v>
      </c>
      <c r="E60" s="42">
        <v>50</v>
      </c>
      <c r="F60" s="42"/>
      <c r="G60" s="42"/>
      <c r="H60" s="42"/>
      <c r="I60" s="42"/>
      <c r="J60" s="42" t="s">
        <v>271</v>
      </c>
      <c r="K60" s="42" t="s">
        <v>18</v>
      </c>
      <c r="L60" s="18">
        <f>N60*курс!$A$1</f>
        <v>4008.3099999999995</v>
      </c>
      <c r="M60" s="18">
        <f>L60*1.18</f>
        <v>4729.805799999999</v>
      </c>
      <c r="N60" s="52">
        <v>65.71</v>
      </c>
      <c r="O60" s="52">
        <v>77.54</v>
      </c>
      <c r="P60" s="41">
        <v>2</v>
      </c>
    </row>
    <row r="61" spans="1:16" ht="12.75">
      <c r="A61" s="73"/>
      <c r="B61" s="39" t="str">
        <f>HYPERLINK("http://rucoecom.danfoss.com/online/index.html?cartCodes="&amp;C61,C61)</f>
        <v>003G1344</v>
      </c>
      <c r="C61" s="40" t="s">
        <v>560</v>
      </c>
      <c r="D61" s="42" t="s">
        <v>186</v>
      </c>
      <c r="E61" s="42" t="s">
        <v>561</v>
      </c>
      <c r="F61" s="42"/>
      <c r="G61" s="42"/>
      <c r="H61" s="42"/>
      <c r="I61" s="42"/>
      <c r="J61" s="42" t="s">
        <v>271</v>
      </c>
      <c r="K61" s="42" t="s">
        <v>18</v>
      </c>
      <c r="L61" s="18">
        <f>N61*курс!$A$1</f>
        <v>4008.3099999999995</v>
      </c>
      <c r="M61" s="18">
        <f>L61*1.18</f>
        <v>4729.805799999999</v>
      </c>
      <c r="N61" s="52">
        <v>65.71</v>
      </c>
      <c r="O61" s="52">
        <v>77.54</v>
      </c>
      <c r="P61" s="41">
        <v>1</v>
      </c>
    </row>
    <row r="62" spans="1:16" ht="12.75">
      <c r="A62" s="73"/>
      <c r="B62" s="39" t="str">
        <f>HYPERLINK("http://rucoecom.danfoss.com/online/index.html?cartCodes="&amp;C62,C62)</f>
        <v>003G1346</v>
      </c>
      <c r="C62" s="40" t="s">
        <v>562</v>
      </c>
      <c r="D62" s="42" t="s">
        <v>186</v>
      </c>
      <c r="E62" s="42">
        <v>100</v>
      </c>
      <c r="F62" s="42"/>
      <c r="G62" s="42"/>
      <c r="H62" s="42"/>
      <c r="I62" s="42"/>
      <c r="J62" s="42" t="s">
        <v>271</v>
      </c>
      <c r="K62" s="42" t="s">
        <v>18</v>
      </c>
      <c r="L62" s="18">
        <f>N62*курс!$A$1</f>
        <v>4008.3099999999995</v>
      </c>
      <c r="M62" s="18">
        <f>L62*1.18</f>
        <v>4729.805799999999</v>
      </c>
      <c r="N62" s="52">
        <v>65.71</v>
      </c>
      <c r="O62" s="52">
        <v>77.54</v>
      </c>
      <c r="P62" s="41">
        <v>3</v>
      </c>
    </row>
    <row r="63" spans="1:16" ht="12.75">
      <c r="A63" s="73"/>
      <c r="B63" s="39" t="str">
        <f>HYPERLINK("http://rucoecom.danfoss.com/online/index.html?cartCodes="&amp;C63,C63)</f>
        <v>003G1347</v>
      </c>
      <c r="C63" s="40" t="s">
        <v>563</v>
      </c>
      <c r="D63" s="42" t="s">
        <v>186</v>
      </c>
      <c r="E63" s="42">
        <v>125</v>
      </c>
      <c r="F63" s="42"/>
      <c r="G63" s="42"/>
      <c r="H63" s="42"/>
      <c r="I63" s="42"/>
      <c r="J63" s="42" t="s">
        <v>271</v>
      </c>
      <c r="K63" s="42" t="s">
        <v>18</v>
      </c>
      <c r="L63" s="18">
        <f>N63*курс!$A$1</f>
        <v>4008.3099999999995</v>
      </c>
      <c r="M63" s="18">
        <f>L63*1.18</f>
        <v>4729.805799999999</v>
      </c>
      <c r="N63" s="52">
        <v>65.71</v>
      </c>
      <c r="O63" s="52">
        <v>77.54</v>
      </c>
      <c r="P63" s="41">
        <v>3</v>
      </c>
    </row>
    <row r="64" spans="1:16" ht="12.75">
      <c r="A64" s="73"/>
      <c r="B64" s="39" t="str">
        <f>HYPERLINK("http://rucoecom.danfoss.com/online/index.html?cartCodes="&amp;C64,C64)</f>
        <v>003G1348</v>
      </c>
      <c r="C64" s="40" t="s">
        <v>564</v>
      </c>
      <c r="D64" s="42" t="s">
        <v>186</v>
      </c>
      <c r="E64" s="42">
        <v>150</v>
      </c>
      <c r="F64" s="42"/>
      <c r="G64" s="42"/>
      <c r="H64" s="42"/>
      <c r="I64" s="42"/>
      <c r="J64" s="42" t="s">
        <v>271</v>
      </c>
      <c r="K64" s="42" t="s">
        <v>18</v>
      </c>
      <c r="L64" s="18">
        <f>N64*курс!$A$1</f>
        <v>4008.3099999999995</v>
      </c>
      <c r="M64" s="18">
        <f>L64*1.18</f>
        <v>4729.805799999999</v>
      </c>
      <c r="N64" s="52">
        <v>65.71</v>
      </c>
      <c r="O64" s="52">
        <v>77.54</v>
      </c>
      <c r="P64" s="41">
        <v>3</v>
      </c>
    </row>
    <row r="65" spans="1:16" ht="12.75">
      <c r="A65" s="73"/>
      <c r="B65" s="167" t="s">
        <v>565</v>
      </c>
      <c r="C65" s="40" t="s">
        <v>566</v>
      </c>
      <c r="D65" s="42" t="s">
        <v>186</v>
      </c>
      <c r="E65" s="42">
        <v>200</v>
      </c>
      <c r="F65" s="42"/>
      <c r="G65" s="42"/>
      <c r="H65" s="42"/>
      <c r="I65" s="42"/>
      <c r="J65" s="42" t="s">
        <v>271</v>
      </c>
      <c r="K65" s="42" t="s">
        <v>18</v>
      </c>
      <c r="L65" s="18">
        <f>N65*курс!$A$1</f>
        <v>4008.3099999999995</v>
      </c>
      <c r="M65" s="18">
        <f>L65*1.18</f>
        <v>4729.805799999999</v>
      </c>
      <c r="N65" s="52">
        <v>65.71</v>
      </c>
      <c r="O65" s="52">
        <v>77.54</v>
      </c>
      <c r="P65" s="41">
        <v>3</v>
      </c>
    </row>
    <row r="66" spans="1:16" ht="12.75">
      <c r="A66" s="73"/>
      <c r="B66" s="167" t="s">
        <v>567</v>
      </c>
      <c r="C66" s="40" t="s">
        <v>568</v>
      </c>
      <c r="D66" s="42" t="s">
        <v>186</v>
      </c>
      <c r="E66" s="42">
        <v>250</v>
      </c>
      <c r="F66" s="42"/>
      <c r="G66" s="42"/>
      <c r="H66" s="42"/>
      <c r="I66" s="42"/>
      <c r="J66" s="42" t="s">
        <v>271</v>
      </c>
      <c r="K66" s="42" t="s">
        <v>18</v>
      </c>
      <c r="L66" s="18">
        <f>N66*курс!$A$1</f>
        <v>4008.3099999999995</v>
      </c>
      <c r="M66" s="18">
        <f>L66*1.18</f>
        <v>4729.805799999999</v>
      </c>
      <c r="N66" s="52">
        <v>65.71</v>
      </c>
      <c r="O66" s="52">
        <v>77.54</v>
      </c>
      <c r="P66" s="41">
        <v>3</v>
      </c>
    </row>
    <row r="67" spans="1:16" ht="12.75">
      <c r="A67" s="126"/>
      <c r="B67" s="39" t="str">
        <f>HYPERLINK("http://rucoecom.danfoss.com/online/index.html?cartCodes="&amp;C67,C67)</f>
        <v>003G1392</v>
      </c>
      <c r="C67" s="51" t="s">
        <v>393</v>
      </c>
      <c r="D67" s="67" t="s">
        <v>394</v>
      </c>
      <c r="E67" s="67"/>
      <c r="F67" s="67"/>
      <c r="G67" s="67"/>
      <c r="H67" s="67"/>
      <c r="I67" s="67"/>
      <c r="J67" s="16">
        <v>1</v>
      </c>
      <c r="K67" s="16" t="s">
        <v>18</v>
      </c>
      <c r="L67" s="18">
        <f>N67*курс!$A$1</f>
        <v>8722.390000000001</v>
      </c>
      <c r="M67" s="18">
        <f>L67*1.18</f>
        <v>10292.4202</v>
      </c>
      <c r="N67" s="52">
        <v>142.99</v>
      </c>
      <c r="O67" s="52">
        <v>168.73</v>
      </c>
      <c r="P67" s="41">
        <v>1</v>
      </c>
    </row>
    <row r="68" spans="1:16" ht="27" customHeight="1">
      <c r="A68" s="168" t="s">
        <v>569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53"/>
      <c r="M68" s="53"/>
      <c r="N68" s="53"/>
      <c r="O68" s="54"/>
      <c r="P68" s="12"/>
    </row>
    <row r="69" spans="1:16" ht="12.75">
      <c r="A69" s="12"/>
      <c r="B69" s="39" t="str">
        <f>HYPERLINK("http://rucoecom.danfoss.com/online/index.html?cartCodes="&amp;C69,C69)</f>
        <v>003G1391</v>
      </c>
      <c r="C69" s="15" t="s">
        <v>391</v>
      </c>
      <c r="D69" s="19" t="s">
        <v>570</v>
      </c>
      <c r="E69" s="19"/>
      <c r="F69" s="19"/>
      <c r="G69" s="19"/>
      <c r="H69" s="19"/>
      <c r="I69" s="19"/>
      <c r="J69" s="13" t="s">
        <v>271</v>
      </c>
      <c r="K69" s="13" t="s">
        <v>18</v>
      </c>
      <c r="L69" s="18">
        <f>N69*курс!$A$1</f>
        <v>2613.85</v>
      </c>
      <c r="M69" s="18">
        <f>L69*1.18</f>
        <v>3084.343</v>
      </c>
      <c r="N69" s="52">
        <v>42.85</v>
      </c>
      <c r="O69" s="52">
        <v>50.56</v>
      </c>
      <c r="P69" s="41">
        <v>1</v>
      </c>
    </row>
    <row r="70" spans="1:1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2" spans="1:15" ht="94.5" customHeight="1">
      <c r="A72" s="166" t="s">
        <v>571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  <row r="74" ht="12.75">
      <c r="E74" s="169"/>
    </row>
  </sheetData>
  <sheetProtection selectLockedCells="1" selectUnlockedCells="1"/>
  <mergeCells count="74">
    <mergeCell ref="A1:O1"/>
    <mergeCell ref="B2:M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A6:O6"/>
    <mergeCell ref="G7:G9"/>
    <mergeCell ref="I7:I9"/>
    <mergeCell ref="A10:O10"/>
    <mergeCell ref="A13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M14"/>
    <mergeCell ref="N14:O14"/>
    <mergeCell ref="A16:O16"/>
    <mergeCell ref="C17:O17"/>
    <mergeCell ref="A22:O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M25"/>
    <mergeCell ref="N25:O25"/>
    <mergeCell ref="A27:A40"/>
    <mergeCell ref="C27:O27"/>
    <mergeCell ref="H28:H37"/>
    <mergeCell ref="H38:H40"/>
    <mergeCell ref="A41:A51"/>
    <mergeCell ref="D41:K41"/>
    <mergeCell ref="H42:H51"/>
    <mergeCell ref="A53:A54"/>
    <mergeCell ref="B53:B54"/>
    <mergeCell ref="C53:C54"/>
    <mergeCell ref="D53:D54"/>
    <mergeCell ref="E53:E54"/>
    <mergeCell ref="F53:I54"/>
    <mergeCell ref="J53:J54"/>
    <mergeCell ref="K53:K54"/>
    <mergeCell ref="L53:M53"/>
    <mergeCell ref="N53:O53"/>
    <mergeCell ref="A55:O55"/>
    <mergeCell ref="C56:O56"/>
    <mergeCell ref="F57:I66"/>
    <mergeCell ref="D67:I67"/>
    <mergeCell ref="A68:K68"/>
    <mergeCell ref="D69:I69"/>
    <mergeCell ref="A72:O72"/>
  </mergeCells>
  <hyperlinks>
    <hyperlink ref="B65" r:id="rId1" display="003G1414"/>
    <hyperlink ref="B66" r:id="rId2" display="003G1415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29">
      <selection activeCell="A2" sqref="A2"/>
    </sheetView>
  </sheetViews>
  <sheetFormatPr defaultColWidth="9.140625" defaultRowHeight="12.75"/>
  <cols>
    <col min="1" max="1" width="9.140625" style="61" customWidth="1"/>
    <col min="2" max="2" width="12.421875" style="61" customWidth="1"/>
    <col min="3" max="3" width="0" style="61" hidden="1" customWidth="1"/>
    <col min="4" max="4" width="11.00390625" style="61" customWidth="1"/>
    <col min="5" max="5" width="31.140625" style="61" customWidth="1"/>
    <col min="6" max="6" width="29.28125" style="61" customWidth="1"/>
    <col min="7" max="7" width="11.7109375" style="61" customWidth="1"/>
    <col min="8" max="8" width="14.7109375" style="61" customWidth="1"/>
    <col min="9" max="9" width="12.7109375" style="61" customWidth="1"/>
    <col min="10" max="10" width="13.00390625" style="61" customWidth="1"/>
    <col min="11" max="11" width="12.7109375" style="61" customWidth="1"/>
    <col min="12" max="12" width="12.57421875" style="61" customWidth="1"/>
    <col min="13" max="14" width="0" style="61" hidden="1" customWidth="1"/>
    <col min="15" max="16384" width="9.140625" style="61" customWidth="1"/>
  </cols>
  <sheetData>
    <row r="1" spans="1:12" ht="12.75">
      <c r="A1" s="56" t="s">
        <v>572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46.5" customHeight="1" hidden="1">
      <c r="A2" s="4"/>
      <c r="B2" s="5" t="s">
        <v>573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2" ht="12.75">
      <c r="A3" s="56" t="s">
        <v>574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ht="27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575</v>
      </c>
      <c r="F4" s="59" t="s">
        <v>150</v>
      </c>
      <c r="G4" s="59" t="s">
        <v>576</v>
      </c>
      <c r="H4" s="59" t="s">
        <v>453</v>
      </c>
      <c r="I4" s="59" t="s">
        <v>9</v>
      </c>
      <c r="J4" s="59" t="s">
        <v>10</v>
      </c>
      <c r="K4" s="59" t="s">
        <v>11</v>
      </c>
      <c r="L4" s="59"/>
      <c r="M4" s="59" t="s">
        <v>12</v>
      </c>
      <c r="N4" s="59"/>
      <c r="O4" s="60"/>
    </row>
    <row r="5" spans="1:15" ht="25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 t="s">
        <v>13</v>
      </c>
      <c r="L5" s="59" t="s">
        <v>14</v>
      </c>
      <c r="M5" s="59" t="s">
        <v>13</v>
      </c>
      <c r="N5" s="59" t="s">
        <v>14</v>
      </c>
      <c r="O5" s="60"/>
    </row>
    <row r="6" spans="1:15" s="171" customFormat="1" ht="18" customHeight="1">
      <c r="A6" s="114" t="s">
        <v>577</v>
      </c>
      <c r="B6" s="103"/>
      <c r="C6" s="103"/>
      <c r="D6" s="103"/>
      <c r="E6" s="103"/>
      <c r="F6" s="103"/>
      <c r="G6" s="103"/>
      <c r="H6" s="103"/>
      <c r="I6" s="103"/>
      <c r="J6" s="103"/>
      <c r="K6" s="102"/>
      <c r="L6" s="102"/>
      <c r="M6" s="103"/>
      <c r="N6" s="115"/>
      <c r="O6" s="170"/>
    </row>
    <row r="7" spans="1:15" ht="12.75" customHeight="1">
      <c r="A7" s="16"/>
      <c r="B7" s="39" t="str">
        <f>HYPERLINK("http://rucoecom.danfoss.com/online/index.html?cartCodes="&amp;C7,C7)</f>
        <v>003H6100</v>
      </c>
      <c r="C7" s="40" t="s">
        <v>578</v>
      </c>
      <c r="D7" s="42" t="s">
        <v>579</v>
      </c>
      <c r="E7" s="42">
        <v>15</v>
      </c>
      <c r="F7" s="41" t="s">
        <v>580</v>
      </c>
      <c r="G7" s="42">
        <v>1.6</v>
      </c>
      <c r="H7" s="42" t="s">
        <v>581</v>
      </c>
      <c r="I7" s="42">
        <v>9</v>
      </c>
      <c r="J7" s="42" t="s">
        <v>158</v>
      </c>
      <c r="K7" s="52">
        <v>888.38</v>
      </c>
      <c r="L7" s="52">
        <v>1048.29</v>
      </c>
      <c r="M7" s="18">
        <f>L7*курс!$A$1</f>
        <v>63945.689999999995</v>
      </c>
      <c r="N7" s="18">
        <f>M7*1.18</f>
        <v>75455.91419999998</v>
      </c>
      <c r="O7" s="41">
        <v>1</v>
      </c>
    </row>
    <row r="8" spans="1:15" ht="12.75">
      <c r="A8" s="16"/>
      <c r="B8" s="39" t="str">
        <f>HYPERLINK("http://rucoecom.danfoss.com/online/index.html?cartCodes="&amp;C8,C8)</f>
        <v>003H6101</v>
      </c>
      <c r="C8" s="40" t="s">
        <v>582</v>
      </c>
      <c r="D8" s="42" t="s">
        <v>579</v>
      </c>
      <c r="E8" s="42">
        <v>15</v>
      </c>
      <c r="F8" s="41"/>
      <c r="G8" s="42">
        <v>2.5</v>
      </c>
      <c r="H8" s="42"/>
      <c r="I8" s="42">
        <v>9</v>
      </c>
      <c r="J8" s="42" t="s">
        <v>158</v>
      </c>
      <c r="K8" s="52">
        <v>888.38</v>
      </c>
      <c r="L8" s="52">
        <v>1048.29</v>
      </c>
      <c r="M8" s="18">
        <f>L8*курс!$A$1</f>
        <v>63945.689999999995</v>
      </c>
      <c r="N8" s="18">
        <f>M8*1.18</f>
        <v>75455.91419999998</v>
      </c>
      <c r="O8" s="41">
        <v>1</v>
      </c>
    </row>
    <row r="9" spans="1:15" ht="12.75">
      <c r="A9" s="16"/>
      <c r="B9" s="39" t="str">
        <f>HYPERLINK("http://rucoecom.danfoss.com/online/index.html?cartCodes="&amp;C9,C9)</f>
        <v>003H6102</v>
      </c>
      <c r="C9" s="40" t="s">
        <v>583</v>
      </c>
      <c r="D9" s="42" t="s">
        <v>579</v>
      </c>
      <c r="E9" s="42">
        <v>15</v>
      </c>
      <c r="F9" s="41"/>
      <c r="G9" s="42">
        <v>4</v>
      </c>
      <c r="H9" s="42"/>
      <c r="I9" s="42">
        <v>9</v>
      </c>
      <c r="J9" s="42" t="s">
        <v>158</v>
      </c>
      <c r="K9" s="52">
        <v>888.38</v>
      </c>
      <c r="L9" s="52">
        <v>1048.29</v>
      </c>
      <c r="M9" s="18">
        <f>L9*курс!$A$1</f>
        <v>63945.689999999995</v>
      </c>
      <c r="N9" s="18">
        <f>M9*1.18</f>
        <v>75455.91419999998</v>
      </c>
      <c r="O9" s="41">
        <v>1</v>
      </c>
    </row>
    <row r="10" spans="1:15" ht="12.75">
      <c r="A10" s="16"/>
      <c r="B10" s="39" t="str">
        <f>HYPERLINK("http://rucoecom.danfoss.com/online/index.html?cartCodes="&amp;C10,C10)</f>
        <v>003H6103</v>
      </c>
      <c r="C10" s="40" t="s">
        <v>584</v>
      </c>
      <c r="D10" s="42" t="s">
        <v>579</v>
      </c>
      <c r="E10" s="42">
        <v>20</v>
      </c>
      <c r="F10" s="41"/>
      <c r="G10" s="42">
        <v>6.3</v>
      </c>
      <c r="H10" s="42"/>
      <c r="I10" s="42">
        <v>9</v>
      </c>
      <c r="J10" s="42" t="s">
        <v>158</v>
      </c>
      <c r="K10" s="52">
        <v>906.55</v>
      </c>
      <c r="L10" s="52">
        <v>1069.73</v>
      </c>
      <c r="M10" s="18">
        <f>L10*курс!$A$1</f>
        <v>65253.53</v>
      </c>
      <c r="N10" s="18">
        <f>M10*1.18</f>
        <v>76999.1654</v>
      </c>
      <c r="O10" s="41">
        <v>1</v>
      </c>
    </row>
    <row r="11" spans="1:15" ht="12.75">
      <c r="A11" s="16"/>
      <c r="B11" s="39" t="str">
        <f>HYPERLINK("http://rucoecom.danfoss.com/online/index.html?cartCodes="&amp;C11,C11)</f>
        <v>003H6104</v>
      </c>
      <c r="C11" s="40" t="s">
        <v>585</v>
      </c>
      <c r="D11" s="42" t="s">
        <v>579</v>
      </c>
      <c r="E11" s="42">
        <v>25</v>
      </c>
      <c r="F11" s="41"/>
      <c r="G11" s="42">
        <v>8</v>
      </c>
      <c r="H11" s="42"/>
      <c r="I11" s="42">
        <v>9</v>
      </c>
      <c r="J11" s="42" t="s">
        <v>158</v>
      </c>
      <c r="K11" s="52">
        <v>984</v>
      </c>
      <c r="L11" s="52">
        <v>1161.12</v>
      </c>
      <c r="M11" s="18">
        <f>L11*курс!$A$1</f>
        <v>70828.31999999999</v>
      </c>
      <c r="N11" s="18">
        <f>M11*1.18</f>
        <v>83577.41759999999</v>
      </c>
      <c r="O11" s="41">
        <v>1</v>
      </c>
    </row>
    <row r="12" spans="1:15" ht="12.75" customHeight="1">
      <c r="A12" s="16"/>
      <c r="B12" s="39" t="str">
        <f>HYPERLINK("http://rucoecom.danfoss.com/online/index.html?cartCodes="&amp;C12,C12&amp;" 4)")</f>
        <v>003H6105 4)</v>
      </c>
      <c r="C12" s="40" t="s">
        <v>586</v>
      </c>
      <c r="D12" s="42" t="s">
        <v>579</v>
      </c>
      <c r="E12" s="42">
        <v>15</v>
      </c>
      <c r="F12" s="41" t="s">
        <v>587</v>
      </c>
      <c r="G12" s="42">
        <v>4</v>
      </c>
      <c r="H12" s="42"/>
      <c r="I12" s="42">
        <v>1</v>
      </c>
      <c r="J12" s="42" t="s">
        <v>158</v>
      </c>
      <c r="K12" s="52">
        <v>1701.82</v>
      </c>
      <c r="L12" s="52">
        <v>2008.15</v>
      </c>
      <c r="M12" s="18">
        <f>L12*курс!$A$1</f>
        <v>122497.15000000001</v>
      </c>
      <c r="N12" s="18">
        <f>M12*1.18</f>
        <v>144546.63700000002</v>
      </c>
      <c r="O12" s="41">
        <v>2</v>
      </c>
    </row>
    <row r="13" spans="1:15" ht="12.75">
      <c r="A13" s="16"/>
      <c r="B13" s="39" t="str">
        <f>HYPERLINK("http://rucoecom.danfoss.com/online/index.html?cartCodes="&amp;C13,C13&amp;" 4)")</f>
        <v>003H6106 4)</v>
      </c>
      <c r="C13" s="40" t="s">
        <v>588</v>
      </c>
      <c r="D13" s="42" t="s">
        <v>579</v>
      </c>
      <c r="E13" s="42">
        <v>20</v>
      </c>
      <c r="F13" s="41"/>
      <c r="G13" s="42">
        <v>6.3</v>
      </c>
      <c r="H13" s="42"/>
      <c r="I13" s="42">
        <v>1</v>
      </c>
      <c r="J13" s="42" t="s">
        <v>158</v>
      </c>
      <c r="K13" s="52">
        <v>1819.2</v>
      </c>
      <c r="L13" s="52">
        <v>2146.66</v>
      </c>
      <c r="M13" s="18">
        <f>L13*курс!$A$1</f>
        <v>130946.26</v>
      </c>
      <c r="N13" s="18">
        <f>M13*1.18</f>
        <v>154516.5868</v>
      </c>
      <c r="O13" s="41">
        <v>2</v>
      </c>
    </row>
    <row r="14" spans="1:15" ht="12.75">
      <c r="A14" s="16"/>
      <c r="B14" s="39" t="str">
        <f>HYPERLINK("http://rucoecom.danfoss.com/online/index.html?cartCodes="&amp;C14,C14&amp;" 4)")</f>
        <v>003H6107 4)</v>
      </c>
      <c r="C14" s="40" t="s">
        <v>589</v>
      </c>
      <c r="D14" s="42" t="s">
        <v>579</v>
      </c>
      <c r="E14" s="42">
        <v>25</v>
      </c>
      <c r="F14" s="41"/>
      <c r="G14" s="42">
        <v>8</v>
      </c>
      <c r="H14" s="42"/>
      <c r="I14" s="42">
        <v>1</v>
      </c>
      <c r="J14" s="42" t="s">
        <v>158</v>
      </c>
      <c r="K14" s="52">
        <v>1837.71</v>
      </c>
      <c r="L14" s="52">
        <v>2168.5</v>
      </c>
      <c r="M14" s="18">
        <f>L14*курс!$A$1</f>
        <v>132278.5</v>
      </c>
      <c r="N14" s="18">
        <f>M14*1.18</f>
        <v>156088.63</v>
      </c>
      <c r="O14" s="41">
        <v>2</v>
      </c>
    </row>
    <row r="15" spans="1:15" ht="12.75">
      <c r="A15" s="16"/>
      <c r="B15" s="39" t="str">
        <f>HYPERLINK("http://rucoecom.danfoss.com/online/index.html?cartCodes="&amp;C15,C15)</f>
        <v>003H6108</v>
      </c>
      <c r="C15" s="40" t="s">
        <v>590</v>
      </c>
      <c r="D15" s="42" t="s">
        <v>579</v>
      </c>
      <c r="E15" s="42">
        <v>32</v>
      </c>
      <c r="F15" s="41"/>
      <c r="G15" s="42">
        <v>12.5</v>
      </c>
      <c r="H15" s="42"/>
      <c r="I15" s="42">
        <v>1</v>
      </c>
      <c r="J15" s="42" t="s">
        <v>158</v>
      </c>
      <c r="K15" s="52">
        <v>1901.41</v>
      </c>
      <c r="L15" s="52">
        <v>2243.66</v>
      </c>
      <c r="M15" s="18">
        <f>L15*курс!$A$1</f>
        <v>136863.25999999998</v>
      </c>
      <c r="N15" s="18">
        <f>M15*1.18</f>
        <v>161498.64679999996</v>
      </c>
      <c r="O15" s="41">
        <v>1</v>
      </c>
    </row>
    <row r="16" spans="1:15" ht="12.75">
      <c r="A16" s="16"/>
      <c r="B16" s="39" t="str">
        <f>HYPERLINK("http://rucoecom.danfoss.com/online/index.html?cartCodes="&amp;C16,C16)</f>
        <v>003H6109</v>
      </c>
      <c r="C16" s="40" t="s">
        <v>591</v>
      </c>
      <c r="D16" s="42" t="s">
        <v>579</v>
      </c>
      <c r="E16" s="42">
        <v>40</v>
      </c>
      <c r="F16" s="41"/>
      <c r="G16" s="42">
        <v>20</v>
      </c>
      <c r="H16" s="42"/>
      <c r="I16" s="42">
        <v>1</v>
      </c>
      <c r="J16" s="42" t="s">
        <v>158</v>
      </c>
      <c r="K16" s="52">
        <v>2028.94</v>
      </c>
      <c r="L16" s="52">
        <v>2394.15</v>
      </c>
      <c r="M16" s="18">
        <f>L16*курс!$A$1</f>
        <v>146043.15</v>
      </c>
      <c r="N16" s="18">
        <f>M16*1.18</f>
        <v>172330.917</v>
      </c>
      <c r="O16" s="41">
        <v>1</v>
      </c>
    </row>
    <row r="17" spans="1:15" ht="12.75">
      <c r="A17" s="16"/>
      <c r="B17" s="39" t="str">
        <f>HYPERLINK("http://rucoecom.danfoss.com/online/index.html?cartCodes="&amp;C17,C17)</f>
        <v>003H6110</v>
      </c>
      <c r="C17" s="40" t="s">
        <v>592</v>
      </c>
      <c r="D17" s="42" t="s">
        <v>579</v>
      </c>
      <c r="E17" s="42">
        <v>50</v>
      </c>
      <c r="F17" s="41"/>
      <c r="G17" s="42">
        <v>25</v>
      </c>
      <c r="H17" s="42"/>
      <c r="I17" s="42">
        <v>1</v>
      </c>
      <c r="J17" s="42" t="s">
        <v>158</v>
      </c>
      <c r="K17" s="52">
        <v>2126.35</v>
      </c>
      <c r="L17" s="52">
        <v>2509.09</v>
      </c>
      <c r="M17" s="18">
        <f>L17*курс!$A$1</f>
        <v>153054.49000000002</v>
      </c>
      <c r="N17" s="18">
        <f>M17*1.18</f>
        <v>180604.29820000002</v>
      </c>
      <c r="O17" s="41">
        <v>1</v>
      </c>
    </row>
    <row r="18" spans="1:15" ht="12.75" customHeight="1">
      <c r="A18" s="16"/>
      <c r="B18" s="39" t="str">
        <f>HYPERLINK("http://rucoecom.danfoss.com/online/index.html?cartCodes="&amp;C18,C18)</f>
        <v>003H6111</v>
      </c>
      <c r="C18" s="40" t="s">
        <v>593</v>
      </c>
      <c r="D18" s="42" t="s">
        <v>579</v>
      </c>
      <c r="E18" s="42">
        <v>15</v>
      </c>
      <c r="F18" s="41" t="s">
        <v>580</v>
      </c>
      <c r="G18" s="42">
        <v>1.6</v>
      </c>
      <c r="H18" s="42" t="s">
        <v>462</v>
      </c>
      <c r="I18" s="42">
        <v>9</v>
      </c>
      <c r="J18" s="42" t="s">
        <v>158</v>
      </c>
      <c r="K18" s="52">
        <v>888.38</v>
      </c>
      <c r="L18" s="52">
        <v>1048.29</v>
      </c>
      <c r="M18" s="18">
        <f>L18*курс!$A$1</f>
        <v>63945.689999999995</v>
      </c>
      <c r="N18" s="18">
        <f>M18*1.18</f>
        <v>75455.91419999998</v>
      </c>
      <c r="O18" s="41">
        <v>1</v>
      </c>
    </row>
    <row r="19" spans="1:15" ht="12.75">
      <c r="A19" s="16"/>
      <c r="B19" s="39" t="str">
        <f>HYPERLINK("http://rucoecom.danfoss.com/online/index.html?cartCodes="&amp;C19,C19)</f>
        <v>003H6112</v>
      </c>
      <c r="C19" s="40" t="s">
        <v>594</v>
      </c>
      <c r="D19" s="42" t="s">
        <v>579</v>
      </c>
      <c r="E19" s="42">
        <v>15</v>
      </c>
      <c r="F19" s="41"/>
      <c r="G19" s="42">
        <v>2.5</v>
      </c>
      <c r="H19" s="42"/>
      <c r="I19" s="42">
        <v>9</v>
      </c>
      <c r="J19" s="42" t="s">
        <v>158</v>
      </c>
      <c r="K19" s="52">
        <v>888.38</v>
      </c>
      <c r="L19" s="52">
        <v>1048.29</v>
      </c>
      <c r="M19" s="18">
        <f>L19*курс!$A$1</f>
        <v>63945.689999999995</v>
      </c>
      <c r="N19" s="18">
        <f>M19*1.18</f>
        <v>75455.91419999998</v>
      </c>
      <c r="O19" s="41">
        <v>1</v>
      </c>
    </row>
    <row r="20" spans="1:15" ht="12.75">
      <c r="A20" s="16"/>
      <c r="B20" s="39" t="str">
        <f>HYPERLINK("http://rucoecom.danfoss.com/online/index.html?cartCodes="&amp;C20,C20)</f>
        <v>003H6113</v>
      </c>
      <c r="C20" s="40" t="s">
        <v>595</v>
      </c>
      <c r="D20" s="42" t="s">
        <v>579</v>
      </c>
      <c r="E20" s="42">
        <v>15</v>
      </c>
      <c r="F20" s="41"/>
      <c r="G20" s="42">
        <v>4</v>
      </c>
      <c r="H20" s="42"/>
      <c r="I20" s="42">
        <v>9</v>
      </c>
      <c r="J20" s="42" t="s">
        <v>158</v>
      </c>
      <c r="K20" s="52">
        <v>888.38</v>
      </c>
      <c r="L20" s="52">
        <v>1048.29</v>
      </c>
      <c r="M20" s="18">
        <f>L20*курс!$A$1</f>
        <v>63945.689999999995</v>
      </c>
      <c r="N20" s="18">
        <f>M20*1.18</f>
        <v>75455.91419999998</v>
      </c>
      <c r="O20" s="41">
        <v>1</v>
      </c>
    </row>
    <row r="21" spans="1:15" ht="12.75">
      <c r="A21" s="16"/>
      <c r="B21" s="39" t="str">
        <f>HYPERLINK("http://rucoecom.danfoss.com/online/index.html?cartCodes="&amp;C21,C21)</f>
        <v>003H6114</v>
      </c>
      <c r="C21" s="40" t="s">
        <v>596</v>
      </c>
      <c r="D21" s="42" t="s">
        <v>579</v>
      </c>
      <c r="E21" s="42">
        <v>20</v>
      </c>
      <c r="F21" s="41"/>
      <c r="G21" s="42">
        <v>6.3</v>
      </c>
      <c r="H21" s="42"/>
      <c r="I21" s="42">
        <v>9</v>
      </c>
      <c r="J21" s="42" t="s">
        <v>158</v>
      </c>
      <c r="K21" s="52">
        <v>906.55</v>
      </c>
      <c r="L21" s="52">
        <v>1069.73</v>
      </c>
      <c r="M21" s="18">
        <f>L21*курс!$A$1</f>
        <v>65253.53</v>
      </c>
      <c r="N21" s="18">
        <f>M21*1.18</f>
        <v>76999.1654</v>
      </c>
      <c r="O21" s="41">
        <v>1</v>
      </c>
    </row>
    <row r="22" spans="1:15" ht="12.75">
      <c r="A22" s="16"/>
      <c r="B22" s="39" t="str">
        <f>HYPERLINK("http://rucoecom.danfoss.com/online/index.html?cartCodes="&amp;C22,C22)</f>
        <v>003H6115</v>
      </c>
      <c r="C22" s="40" t="s">
        <v>597</v>
      </c>
      <c r="D22" s="42" t="s">
        <v>579</v>
      </c>
      <c r="E22" s="42">
        <v>25</v>
      </c>
      <c r="F22" s="41"/>
      <c r="G22" s="42">
        <v>8</v>
      </c>
      <c r="H22" s="42"/>
      <c r="I22" s="42">
        <v>9</v>
      </c>
      <c r="J22" s="42" t="s">
        <v>158</v>
      </c>
      <c r="K22" s="52">
        <v>984</v>
      </c>
      <c r="L22" s="52">
        <v>1161.12</v>
      </c>
      <c r="M22" s="18">
        <f>L22*курс!$A$1</f>
        <v>70828.31999999999</v>
      </c>
      <c r="N22" s="18">
        <f>M22*1.18</f>
        <v>83577.41759999999</v>
      </c>
      <c r="O22" s="41">
        <v>1</v>
      </c>
    </row>
    <row r="23" spans="1:15" ht="12.75" customHeight="1">
      <c r="A23" s="16"/>
      <c r="B23" s="39" t="str">
        <f>HYPERLINK("http://rucoecom.danfoss.com/online/index.html?cartCodes="&amp;C23,C23&amp;" 4)")</f>
        <v>003H6116 4)</v>
      </c>
      <c r="C23" s="40" t="s">
        <v>598</v>
      </c>
      <c r="D23" s="42" t="s">
        <v>579</v>
      </c>
      <c r="E23" s="42">
        <v>15</v>
      </c>
      <c r="F23" s="41" t="s">
        <v>587</v>
      </c>
      <c r="G23" s="42">
        <v>4</v>
      </c>
      <c r="H23" s="42"/>
      <c r="I23" s="42">
        <v>1</v>
      </c>
      <c r="J23" s="42" t="s">
        <v>158</v>
      </c>
      <c r="K23" s="52">
        <v>1701.82</v>
      </c>
      <c r="L23" s="52">
        <v>2008.15</v>
      </c>
      <c r="M23" s="18">
        <f>L23*курс!$A$1</f>
        <v>122497.15000000001</v>
      </c>
      <c r="N23" s="18">
        <f>M23*1.18</f>
        <v>144546.63700000002</v>
      </c>
      <c r="O23" s="41">
        <v>1</v>
      </c>
    </row>
    <row r="24" spans="1:15" ht="12.75">
      <c r="A24" s="16"/>
      <c r="B24" s="39" t="str">
        <f>HYPERLINK("http://rucoecom.danfoss.com/online/index.html?cartCodes="&amp;C24,C24&amp;" 4)")</f>
        <v>003H6117 4)</v>
      </c>
      <c r="C24" s="40" t="s">
        <v>599</v>
      </c>
      <c r="D24" s="42" t="s">
        <v>579</v>
      </c>
      <c r="E24" s="42">
        <v>20</v>
      </c>
      <c r="F24" s="41"/>
      <c r="G24" s="42">
        <v>6.3</v>
      </c>
      <c r="H24" s="42"/>
      <c r="I24" s="42">
        <v>1</v>
      </c>
      <c r="J24" s="42" t="s">
        <v>158</v>
      </c>
      <c r="K24" s="52">
        <v>1819.2</v>
      </c>
      <c r="L24" s="52">
        <v>2146.66</v>
      </c>
      <c r="M24" s="18">
        <f>L24*курс!$A$1</f>
        <v>130946.26</v>
      </c>
      <c r="N24" s="18">
        <f>M24*1.18</f>
        <v>154516.5868</v>
      </c>
      <c r="O24" s="41">
        <v>1</v>
      </c>
    </row>
    <row r="25" spans="1:15" ht="12.75">
      <c r="A25" s="16"/>
      <c r="B25" s="39" t="str">
        <f>HYPERLINK("http://rucoecom.danfoss.com/online/index.html?cartCodes="&amp;C25,C25&amp;" 4)")</f>
        <v>003H6118 4)</v>
      </c>
      <c r="C25" s="40" t="s">
        <v>600</v>
      </c>
      <c r="D25" s="42" t="s">
        <v>579</v>
      </c>
      <c r="E25" s="42">
        <v>25</v>
      </c>
      <c r="F25" s="41"/>
      <c r="G25" s="42">
        <v>8</v>
      </c>
      <c r="H25" s="42"/>
      <c r="I25" s="42">
        <v>1</v>
      </c>
      <c r="J25" s="42" t="s">
        <v>158</v>
      </c>
      <c r="K25" s="52">
        <v>1837.71</v>
      </c>
      <c r="L25" s="52">
        <v>2168.5</v>
      </c>
      <c r="M25" s="18">
        <f>L25*курс!$A$1</f>
        <v>132278.5</v>
      </c>
      <c r="N25" s="18">
        <f>M25*1.18</f>
        <v>156088.63</v>
      </c>
      <c r="O25" s="41">
        <v>1</v>
      </c>
    </row>
    <row r="26" spans="1:15" ht="12.75">
      <c r="A26" s="16"/>
      <c r="B26" s="39" t="str">
        <f>HYPERLINK("http://rucoecom.danfoss.com/online/index.html?cartCodes="&amp;C26,C26)</f>
        <v>003H6119</v>
      </c>
      <c r="C26" s="40" t="s">
        <v>601</v>
      </c>
      <c r="D26" s="42" t="s">
        <v>579</v>
      </c>
      <c r="E26" s="42">
        <v>32</v>
      </c>
      <c r="F26" s="41"/>
      <c r="G26" s="42">
        <v>12.5</v>
      </c>
      <c r="H26" s="42"/>
      <c r="I26" s="42">
        <v>1</v>
      </c>
      <c r="J26" s="42" t="s">
        <v>158</v>
      </c>
      <c r="K26" s="52">
        <v>1901.41</v>
      </c>
      <c r="L26" s="52">
        <v>2243.66</v>
      </c>
      <c r="M26" s="18">
        <f>L26*курс!$A$1</f>
        <v>136863.25999999998</v>
      </c>
      <c r="N26" s="18">
        <f>M26*1.18</f>
        <v>161498.64679999996</v>
      </c>
      <c r="O26" s="41">
        <v>1</v>
      </c>
    </row>
    <row r="27" spans="1:15" ht="12.75">
      <c r="A27" s="16"/>
      <c r="B27" s="39" t="str">
        <f>HYPERLINK("http://rucoecom.danfoss.com/online/index.html?cartCodes="&amp;C27,C27)</f>
        <v>003H6120</v>
      </c>
      <c r="C27" s="40" t="s">
        <v>602</v>
      </c>
      <c r="D27" s="42" t="s">
        <v>579</v>
      </c>
      <c r="E27" s="42">
        <v>40</v>
      </c>
      <c r="F27" s="41"/>
      <c r="G27" s="42">
        <v>20</v>
      </c>
      <c r="H27" s="42"/>
      <c r="I27" s="42">
        <v>1</v>
      </c>
      <c r="J27" s="42" t="s">
        <v>158</v>
      </c>
      <c r="K27" s="52">
        <v>2028.94</v>
      </c>
      <c r="L27" s="52">
        <v>2394.15</v>
      </c>
      <c r="M27" s="18">
        <f>L27*курс!$A$1</f>
        <v>146043.15</v>
      </c>
      <c r="N27" s="18">
        <f>M27*1.18</f>
        <v>172330.917</v>
      </c>
      <c r="O27" s="41">
        <v>1</v>
      </c>
    </row>
    <row r="28" spans="1:15" ht="12.75">
      <c r="A28" s="16"/>
      <c r="B28" s="39" t="str">
        <f>HYPERLINK("http://rucoecom.danfoss.com/online/index.html?cartCodes="&amp;C28,C28)</f>
        <v>003H6121</v>
      </c>
      <c r="C28" s="40" t="s">
        <v>603</v>
      </c>
      <c r="D28" s="42" t="s">
        <v>579</v>
      </c>
      <c r="E28" s="42">
        <v>50</v>
      </c>
      <c r="F28" s="41"/>
      <c r="G28" s="42">
        <v>25</v>
      </c>
      <c r="H28" s="42"/>
      <c r="I28" s="42">
        <v>1</v>
      </c>
      <c r="J28" s="42" t="s">
        <v>158</v>
      </c>
      <c r="K28" s="52">
        <v>2126.35</v>
      </c>
      <c r="L28" s="52">
        <v>2509.09</v>
      </c>
      <c r="M28" s="18">
        <f>L28*курс!$A$1</f>
        <v>153054.49000000002</v>
      </c>
      <c r="N28" s="18">
        <f>M28*1.18</f>
        <v>180604.29820000002</v>
      </c>
      <c r="O28" s="41">
        <v>1</v>
      </c>
    </row>
    <row r="29" spans="1:15" ht="15.75" customHeight="1">
      <c r="A29" s="70" t="s">
        <v>604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1"/>
      <c r="N29" s="72"/>
      <c r="O29" s="12"/>
    </row>
    <row r="30" spans="1:15" ht="12.75" customHeight="1">
      <c r="A30" s="13"/>
      <c r="B30" s="39" t="str">
        <f>HYPERLINK("http://rucoecom.danfoss.com/online/index.html?cartCodes="&amp;C30,C30)</f>
        <v>003H6122</v>
      </c>
      <c r="C30" s="15" t="s">
        <v>605</v>
      </c>
      <c r="D30" s="13" t="s">
        <v>579</v>
      </c>
      <c r="E30" s="13">
        <v>15</v>
      </c>
      <c r="F30" s="41" t="s">
        <v>580</v>
      </c>
      <c r="G30" s="13">
        <v>1.6</v>
      </c>
      <c r="H30" s="16" t="s">
        <v>606</v>
      </c>
      <c r="I30" s="13">
        <v>9</v>
      </c>
      <c r="J30" s="13" t="s">
        <v>158</v>
      </c>
      <c r="K30" s="52">
        <v>888.38</v>
      </c>
      <c r="L30" s="52">
        <v>1048.29</v>
      </c>
      <c r="M30" s="18">
        <f>L30*курс!$A$1</f>
        <v>63945.689999999995</v>
      </c>
      <c r="N30" s="18">
        <f>M30*1.18</f>
        <v>75455.91419999998</v>
      </c>
      <c r="O30" s="41">
        <v>2</v>
      </c>
    </row>
    <row r="31" spans="1:15" ht="12.75">
      <c r="A31" s="13"/>
      <c r="B31" s="39" t="str">
        <f>HYPERLINK("http://rucoecom.danfoss.com/online/index.html?cartCodes="&amp;C31,C31)</f>
        <v>003H6123</v>
      </c>
      <c r="C31" s="15" t="s">
        <v>607</v>
      </c>
      <c r="D31" s="13" t="s">
        <v>579</v>
      </c>
      <c r="E31" s="13">
        <v>15</v>
      </c>
      <c r="F31" s="41"/>
      <c r="G31" s="13">
        <v>2.5</v>
      </c>
      <c r="H31" s="16"/>
      <c r="I31" s="13">
        <v>9</v>
      </c>
      <c r="J31" s="13" t="s">
        <v>158</v>
      </c>
      <c r="K31" s="52">
        <v>888.38</v>
      </c>
      <c r="L31" s="52">
        <v>1048.29</v>
      </c>
      <c r="M31" s="18">
        <f>L31*курс!$A$1</f>
        <v>63945.689999999995</v>
      </c>
      <c r="N31" s="18">
        <f>M31*1.18</f>
        <v>75455.91419999998</v>
      </c>
      <c r="O31" s="41">
        <v>3</v>
      </c>
    </row>
    <row r="32" spans="1:15" ht="12.75">
      <c r="A32" s="13"/>
      <c r="B32" s="39" t="str">
        <f>HYPERLINK("http://rucoecom.danfoss.com/online/index.html?cartCodes="&amp;C32,C32)</f>
        <v>003H6124</v>
      </c>
      <c r="C32" s="15" t="s">
        <v>608</v>
      </c>
      <c r="D32" s="13" t="s">
        <v>579</v>
      </c>
      <c r="E32" s="13">
        <v>15</v>
      </c>
      <c r="F32" s="41"/>
      <c r="G32" s="13">
        <v>4</v>
      </c>
      <c r="H32" s="16"/>
      <c r="I32" s="13">
        <v>9</v>
      </c>
      <c r="J32" s="13" t="s">
        <v>158</v>
      </c>
      <c r="K32" s="52">
        <v>888.38</v>
      </c>
      <c r="L32" s="52">
        <v>1048.29</v>
      </c>
      <c r="M32" s="18">
        <f>L32*курс!$A$1</f>
        <v>63945.689999999995</v>
      </c>
      <c r="N32" s="18">
        <f>M32*1.18</f>
        <v>75455.91419999998</v>
      </c>
      <c r="O32" s="41">
        <v>3</v>
      </c>
    </row>
    <row r="33" spans="1:15" ht="12.75">
      <c r="A33" s="13"/>
      <c r="B33" s="39" t="str">
        <f>HYPERLINK("http://rucoecom.danfoss.com/online/index.html?cartCodes="&amp;C33,C33)</f>
        <v>003H6125</v>
      </c>
      <c r="C33" s="15" t="s">
        <v>609</v>
      </c>
      <c r="D33" s="13" t="s">
        <v>579</v>
      </c>
      <c r="E33" s="13">
        <v>20</v>
      </c>
      <c r="F33" s="41"/>
      <c r="G33" s="13">
        <v>6.3</v>
      </c>
      <c r="H33" s="16"/>
      <c r="I33" s="13">
        <v>9</v>
      </c>
      <c r="J33" s="13" t="s">
        <v>158</v>
      </c>
      <c r="K33" s="52">
        <v>906.55</v>
      </c>
      <c r="L33" s="52">
        <v>1069.73</v>
      </c>
      <c r="M33" s="18">
        <f>L33*курс!$A$1</f>
        <v>65253.53</v>
      </c>
      <c r="N33" s="18">
        <f>M33*1.18</f>
        <v>76999.1654</v>
      </c>
      <c r="O33" s="41">
        <v>2</v>
      </c>
    </row>
    <row r="34" spans="1:15" ht="12.75">
      <c r="A34" s="13"/>
      <c r="B34" s="39" t="str">
        <f>HYPERLINK("http://rucoecom.danfoss.com/online/index.html?cartCodes="&amp;C34,C34)</f>
        <v>003H6126</v>
      </c>
      <c r="C34" s="15" t="s">
        <v>610</v>
      </c>
      <c r="D34" s="13" t="s">
        <v>579</v>
      </c>
      <c r="E34" s="13">
        <v>25</v>
      </c>
      <c r="F34" s="41"/>
      <c r="G34" s="13">
        <v>8</v>
      </c>
      <c r="H34" s="16"/>
      <c r="I34" s="13">
        <v>9</v>
      </c>
      <c r="J34" s="13" t="s">
        <v>158</v>
      </c>
      <c r="K34" s="52">
        <v>984</v>
      </c>
      <c r="L34" s="52">
        <v>1161.12</v>
      </c>
      <c r="M34" s="18">
        <f>L34*курс!$A$1</f>
        <v>70828.31999999999</v>
      </c>
      <c r="N34" s="18">
        <f>M34*1.18</f>
        <v>83577.41759999999</v>
      </c>
      <c r="O34" s="41">
        <v>2</v>
      </c>
    </row>
    <row r="35" spans="1:15" ht="12.75" customHeight="1">
      <c r="A35" s="13"/>
      <c r="B35" s="39" t="str">
        <f>HYPERLINK("http://rucoecom.danfoss.com/online/index.html?cartCodes="&amp;C35,C35)</f>
        <v>003H6127</v>
      </c>
      <c r="C35" s="15" t="s">
        <v>611</v>
      </c>
      <c r="D35" s="13" t="s">
        <v>579</v>
      </c>
      <c r="E35" s="13">
        <v>15</v>
      </c>
      <c r="F35" s="41" t="s">
        <v>587</v>
      </c>
      <c r="G35" s="13">
        <v>4</v>
      </c>
      <c r="H35" s="16"/>
      <c r="I35" s="13">
        <v>1</v>
      </c>
      <c r="J35" s="13" t="s">
        <v>158</v>
      </c>
      <c r="K35" s="52">
        <v>1701.82</v>
      </c>
      <c r="L35" s="52">
        <v>2008.15</v>
      </c>
      <c r="M35" s="18">
        <f>L35*курс!$A$1</f>
        <v>122497.15000000001</v>
      </c>
      <c r="N35" s="18">
        <f>M35*1.18</f>
        <v>144546.63700000002</v>
      </c>
      <c r="O35" s="41">
        <v>3</v>
      </c>
    </row>
    <row r="36" spans="1:15" ht="12.75">
      <c r="A36" s="13"/>
      <c r="B36" s="39" t="str">
        <f>HYPERLINK("http://rucoecom.danfoss.com/online/index.html?cartCodes="&amp;C36,C36)</f>
        <v>003H6128</v>
      </c>
      <c r="C36" s="15" t="s">
        <v>612</v>
      </c>
      <c r="D36" s="13" t="s">
        <v>579</v>
      </c>
      <c r="E36" s="13">
        <v>20</v>
      </c>
      <c r="F36" s="41"/>
      <c r="G36" s="13">
        <v>6.3</v>
      </c>
      <c r="H36" s="16"/>
      <c r="I36" s="13">
        <v>1</v>
      </c>
      <c r="J36" s="13" t="s">
        <v>158</v>
      </c>
      <c r="K36" s="52">
        <v>1819.2</v>
      </c>
      <c r="L36" s="52">
        <v>2146.66</v>
      </c>
      <c r="M36" s="18">
        <f>L36*курс!$A$1</f>
        <v>130946.26</v>
      </c>
      <c r="N36" s="18">
        <f>M36*1.18</f>
        <v>154516.5868</v>
      </c>
      <c r="O36" s="41">
        <v>3</v>
      </c>
    </row>
    <row r="37" spans="1:15" ht="12.75">
      <c r="A37" s="13"/>
      <c r="B37" s="39" t="str">
        <f>HYPERLINK("http://rucoecom.danfoss.com/online/index.html?cartCodes="&amp;C37,C37)</f>
        <v>003H6129</v>
      </c>
      <c r="C37" s="15" t="s">
        <v>613</v>
      </c>
      <c r="D37" s="13" t="s">
        <v>579</v>
      </c>
      <c r="E37" s="13">
        <v>25</v>
      </c>
      <c r="F37" s="41"/>
      <c r="G37" s="13">
        <v>8</v>
      </c>
      <c r="H37" s="16"/>
      <c r="I37" s="13">
        <v>1</v>
      </c>
      <c r="J37" s="13" t="s">
        <v>158</v>
      </c>
      <c r="K37" s="52">
        <v>1837.71</v>
      </c>
      <c r="L37" s="52">
        <v>2168.5</v>
      </c>
      <c r="M37" s="18">
        <f>L37*курс!$A$1</f>
        <v>132278.5</v>
      </c>
      <c r="N37" s="18">
        <f>M37*1.18</f>
        <v>156088.63</v>
      </c>
      <c r="O37" s="41">
        <v>2</v>
      </c>
    </row>
    <row r="38" spans="1:15" ht="12.75">
      <c r="A38" s="13"/>
      <c r="B38" s="39" t="str">
        <f>HYPERLINK("http://rucoecom.danfoss.com/online/index.html?cartCodes="&amp;C38,C38)</f>
        <v>003H6130</v>
      </c>
      <c r="C38" s="15" t="s">
        <v>614</v>
      </c>
      <c r="D38" s="13" t="s">
        <v>579</v>
      </c>
      <c r="E38" s="13">
        <v>32</v>
      </c>
      <c r="F38" s="41"/>
      <c r="G38" s="13">
        <v>12.5</v>
      </c>
      <c r="H38" s="16"/>
      <c r="I38" s="13">
        <v>1</v>
      </c>
      <c r="J38" s="13" t="s">
        <v>158</v>
      </c>
      <c r="K38" s="52">
        <v>1901.41</v>
      </c>
      <c r="L38" s="52">
        <v>2243.66</v>
      </c>
      <c r="M38" s="18">
        <f>L38*курс!$A$1</f>
        <v>136863.25999999998</v>
      </c>
      <c r="N38" s="18">
        <f>M38*1.18</f>
        <v>161498.64679999996</v>
      </c>
      <c r="O38" s="41">
        <v>2</v>
      </c>
    </row>
    <row r="39" spans="1:15" ht="12.75">
      <c r="A39" s="13"/>
      <c r="B39" s="39" t="str">
        <f>HYPERLINK("http://rucoecom.danfoss.com/online/index.html?cartCodes="&amp;C39,C39)</f>
        <v>003H6131</v>
      </c>
      <c r="C39" s="15" t="s">
        <v>615</v>
      </c>
      <c r="D39" s="13" t="s">
        <v>579</v>
      </c>
      <c r="E39" s="13">
        <v>40</v>
      </c>
      <c r="F39" s="41"/>
      <c r="G39" s="13">
        <v>20</v>
      </c>
      <c r="H39" s="16"/>
      <c r="I39" s="13">
        <v>1</v>
      </c>
      <c r="J39" s="13" t="s">
        <v>158</v>
      </c>
      <c r="K39" s="52">
        <v>2028.94</v>
      </c>
      <c r="L39" s="52">
        <v>2394.15</v>
      </c>
      <c r="M39" s="18">
        <f>L39*курс!$A$1</f>
        <v>146043.15</v>
      </c>
      <c r="N39" s="18">
        <f>M39*1.18</f>
        <v>172330.917</v>
      </c>
      <c r="O39" s="41">
        <v>2</v>
      </c>
    </row>
    <row r="40" spans="1:15" ht="12.75">
      <c r="A40" s="13"/>
      <c r="B40" s="39" t="str">
        <f>HYPERLINK("http://rucoecom.danfoss.com/online/index.html?cartCodes="&amp;C40,C40)</f>
        <v>003H6132</v>
      </c>
      <c r="C40" s="15" t="s">
        <v>616</v>
      </c>
      <c r="D40" s="13" t="s">
        <v>579</v>
      </c>
      <c r="E40" s="13">
        <v>50</v>
      </c>
      <c r="F40" s="41"/>
      <c r="G40" s="13">
        <v>25</v>
      </c>
      <c r="H40" s="16"/>
      <c r="I40" s="13">
        <v>1</v>
      </c>
      <c r="J40" s="13" t="s">
        <v>158</v>
      </c>
      <c r="K40" s="52">
        <v>2126.35</v>
      </c>
      <c r="L40" s="52">
        <v>2509.09</v>
      </c>
      <c r="M40" s="18">
        <f>L40*курс!$A$1</f>
        <v>153054.49000000002</v>
      </c>
      <c r="N40" s="18">
        <f>M40*1.18</f>
        <v>180604.29820000002</v>
      </c>
      <c r="O40" s="41">
        <v>2</v>
      </c>
    </row>
    <row r="41" spans="1:15" ht="12.75" customHeight="1">
      <c r="A41" s="13"/>
      <c r="B41" s="39" t="str">
        <f>HYPERLINK("http://rucoecom.danfoss.com/online/index.html?cartCodes="&amp;C41,C41)</f>
        <v>003H6186</v>
      </c>
      <c r="C41" s="15" t="s">
        <v>617</v>
      </c>
      <c r="D41" s="13" t="s">
        <v>579</v>
      </c>
      <c r="E41" s="13">
        <v>15</v>
      </c>
      <c r="F41" s="41" t="s">
        <v>580</v>
      </c>
      <c r="G41" s="13">
        <v>1.6</v>
      </c>
      <c r="H41" s="16" t="s">
        <v>462</v>
      </c>
      <c r="I41" s="13">
        <v>9</v>
      </c>
      <c r="J41" s="13" t="s">
        <v>158</v>
      </c>
      <c r="K41" s="52">
        <v>888.38</v>
      </c>
      <c r="L41" s="52">
        <v>1048.29</v>
      </c>
      <c r="M41" s="18">
        <f>L41*курс!$A$1</f>
        <v>63945.689999999995</v>
      </c>
      <c r="N41" s="18">
        <f>M41*1.18</f>
        <v>75455.91419999998</v>
      </c>
      <c r="O41" s="41">
        <v>2</v>
      </c>
    </row>
    <row r="42" spans="1:15" ht="12.75">
      <c r="A42" s="13"/>
      <c r="B42" s="39" t="str">
        <f>HYPERLINK("http://rucoecom.danfoss.com/online/index.html?cartCodes="&amp;C42,C42)</f>
        <v>003H6187</v>
      </c>
      <c r="C42" s="15" t="s">
        <v>618</v>
      </c>
      <c r="D42" s="13" t="s">
        <v>579</v>
      </c>
      <c r="E42" s="13">
        <v>15</v>
      </c>
      <c r="F42" s="41"/>
      <c r="G42" s="13">
        <v>2.5</v>
      </c>
      <c r="H42" s="16"/>
      <c r="I42" s="13">
        <v>9</v>
      </c>
      <c r="J42" s="13" t="s">
        <v>158</v>
      </c>
      <c r="K42" s="52">
        <v>888.38</v>
      </c>
      <c r="L42" s="52">
        <v>1048.29</v>
      </c>
      <c r="M42" s="18">
        <f>L42*курс!$A$1</f>
        <v>63945.689999999995</v>
      </c>
      <c r="N42" s="18">
        <f>M42*1.18</f>
        <v>75455.91419999998</v>
      </c>
      <c r="O42" s="41">
        <v>3</v>
      </c>
    </row>
    <row r="43" spans="1:15" ht="12.75">
      <c r="A43" s="13"/>
      <c r="B43" s="39" t="str">
        <f>HYPERLINK("http://rucoecom.danfoss.com/online/index.html?cartCodes="&amp;C43,C43)</f>
        <v>003H6188</v>
      </c>
      <c r="C43" s="15" t="s">
        <v>619</v>
      </c>
      <c r="D43" s="13" t="s">
        <v>579</v>
      </c>
      <c r="E43" s="13">
        <v>15</v>
      </c>
      <c r="F43" s="41"/>
      <c r="G43" s="13">
        <v>4</v>
      </c>
      <c r="H43" s="16"/>
      <c r="I43" s="13">
        <v>9</v>
      </c>
      <c r="J43" s="13" t="s">
        <v>158</v>
      </c>
      <c r="K43" s="52">
        <v>888.38</v>
      </c>
      <c r="L43" s="52">
        <v>1048.29</v>
      </c>
      <c r="M43" s="18">
        <f>L43*курс!$A$1</f>
        <v>63945.689999999995</v>
      </c>
      <c r="N43" s="18">
        <f>M43*1.18</f>
        <v>75455.91419999998</v>
      </c>
      <c r="O43" s="41">
        <v>2</v>
      </c>
    </row>
    <row r="44" spans="1:15" ht="12.75">
      <c r="A44" s="13"/>
      <c r="B44" s="39" t="str">
        <f>HYPERLINK("http://rucoecom.danfoss.com/online/index.html?cartCodes="&amp;C44,C44)</f>
        <v>003H6189</v>
      </c>
      <c r="C44" s="15" t="s">
        <v>620</v>
      </c>
      <c r="D44" s="13" t="s">
        <v>579</v>
      </c>
      <c r="E44" s="13">
        <v>20</v>
      </c>
      <c r="F44" s="41"/>
      <c r="G44" s="13">
        <v>6.3</v>
      </c>
      <c r="H44" s="16"/>
      <c r="I44" s="13">
        <v>9</v>
      </c>
      <c r="J44" s="13" t="s">
        <v>158</v>
      </c>
      <c r="K44" s="52">
        <v>906.55</v>
      </c>
      <c r="L44" s="52">
        <v>1069.73</v>
      </c>
      <c r="M44" s="18">
        <f>L44*курс!$A$1</f>
        <v>65253.53</v>
      </c>
      <c r="N44" s="18">
        <f>M44*1.18</f>
        <v>76999.1654</v>
      </c>
      <c r="O44" s="41">
        <v>1</v>
      </c>
    </row>
    <row r="45" spans="1:15" ht="12.75">
      <c r="A45" s="13"/>
      <c r="B45" s="39" t="str">
        <f>HYPERLINK("http://rucoecom.danfoss.com/online/index.html?cartCodes="&amp;C45,C45)</f>
        <v>003H6190</v>
      </c>
      <c r="C45" s="15" t="s">
        <v>621</v>
      </c>
      <c r="D45" s="13" t="s">
        <v>579</v>
      </c>
      <c r="E45" s="13">
        <v>25</v>
      </c>
      <c r="F45" s="41"/>
      <c r="G45" s="13">
        <v>8</v>
      </c>
      <c r="H45" s="16"/>
      <c r="I45" s="13">
        <v>9</v>
      </c>
      <c r="J45" s="13" t="s">
        <v>158</v>
      </c>
      <c r="K45" s="52">
        <v>984</v>
      </c>
      <c r="L45" s="52">
        <v>1161.12</v>
      </c>
      <c r="M45" s="18">
        <f>L45*курс!$A$1</f>
        <v>70828.31999999999</v>
      </c>
      <c r="N45" s="18">
        <f>M45*1.18</f>
        <v>83577.41759999999</v>
      </c>
      <c r="O45" s="41">
        <v>2</v>
      </c>
    </row>
    <row r="46" spans="1:15" ht="12.75" customHeight="1">
      <c r="A46" s="13"/>
      <c r="B46" s="39" t="str">
        <f>HYPERLINK("http://rucoecom.danfoss.com/online/index.html?cartCodes="&amp;C46,C46)</f>
        <v>003H6138</v>
      </c>
      <c r="C46" s="15" t="s">
        <v>622</v>
      </c>
      <c r="D46" s="13" t="s">
        <v>579</v>
      </c>
      <c r="E46" s="13">
        <v>15</v>
      </c>
      <c r="F46" s="41" t="s">
        <v>587</v>
      </c>
      <c r="G46" s="13">
        <v>4</v>
      </c>
      <c r="H46" s="16"/>
      <c r="I46" s="13">
        <v>1</v>
      </c>
      <c r="J46" s="13" t="s">
        <v>158</v>
      </c>
      <c r="K46" s="52">
        <v>1701.82</v>
      </c>
      <c r="L46" s="52">
        <v>2008.15</v>
      </c>
      <c r="M46" s="18">
        <f>L46*курс!$A$1</f>
        <v>122497.15000000001</v>
      </c>
      <c r="N46" s="18">
        <f>M46*1.18</f>
        <v>144546.63700000002</v>
      </c>
      <c r="O46" s="41">
        <v>3</v>
      </c>
    </row>
    <row r="47" spans="1:15" ht="12.75">
      <c r="A47" s="13"/>
      <c r="B47" s="39" t="str">
        <f>HYPERLINK("http://rucoecom.danfoss.com/online/index.html?cartCodes="&amp;C47,C47)</f>
        <v>003H6139</v>
      </c>
      <c r="C47" s="15" t="s">
        <v>623</v>
      </c>
      <c r="D47" s="13" t="s">
        <v>579</v>
      </c>
      <c r="E47" s="13">
        <v>20</v>
      </c>
      <c r="F47" s="41"/>
      <c r="G47" s="13">
        <v>6.3</v>
      </c>
      <c r="H47" s="16"/>
      <c r="I47" s="13">
        <v>1</v>
      </c>
      <c r="J47" s="13" t="s">
        <v>158</v>
      </c>
      <c r="K47" s="52">
        <v>1819.2</v>
      </c>
      <c r="L47" s="52">
        <v>2146.66</v>
      </c>
      <c r="M47" s="18">
        <f>L47*курс!$A$1</f>
        <v>130946.26</v>
      </c>
      <c r="N47" s="18">
        <f>M47*1.18</f>
        <v>154516.5868</v>
      </c>
      <c r="O47" s="41">
        <v>2</v>
      </c>
    </row>
    <row r="48" spans="1:15" ht="12.75">
      <c r="A48" s="13"/>
      <c r="B48" s="39" t="str">
        <f>HYPERLINK("http://rucoecom.danfoss.com/online/index.html?cartCodes="&amp;C48,C48)</f>
        <v>003H6140</v>
      </c>
      <c r="C48" s="15" t="s">
        <v>624</v>
      </c>
      <c r="D48" s="13" t="s">
        <v>579</v>
      </c>
      <c r="E48" s="13">
        <v>25</v>
      </c>
      <c r="F48" s="41"/>
      <c r="G48" s="13">
        <v>8</v>
      </c>
      <c r="H48" s="16"/>
      <c r="I48" s="13">
        <v>1</v>
      </c>
      <c r="J48" s="13" t="s">
        <v>158</v>
      </c>
      <c r="K48" s="52">
        <v>1837.71</v>
      </c>
      <c r="L48" s="52">
        <v>2168.5</v>
      </c>
      <c r="M48" s="18">
        <f>L48*курс!$A$1</f>
        <v>132278.5</v>
      </c>
      <c r="N48" s="18">
        <f>M48*1.18</f>
        <v>156088.63</v>
      </c>
      <c r="O48" s="41">
        <v>3</v>
      </c>
    </row>
    <row r="49" spans="1:15" ht="12.75">
      <c r="A49" s="13"/>
      <c r="B49" s="39" t="str">
        <f>HYPERLINK("http://rucoecom.danfoss.com/online/index.html?cartCodes="&amp;C49,C49)</f>
        <v>003H6141</v>
      </c>
      <c r="C49" s="15" t="s">
        <v>625</v>
      </c>
      <c r="D49" s="13" t="s">
        <v>579</v>
      </c>
      <c r="E49" s="13">
        <v>32</v>
      </c>
      <c r="F49" s="41"/>
      <c r="G49" s="13">
        <v>12.5</v>
      </c>
      <c r="H49" s="16"/>
      <c r="I49" s="13">
        <v>1</v>
      </c>
      <c r="J49" s="13" t="s">
        <v>158</v>
      </c>
      <c r="K49" s="52">
        <v>1901.41</v>
      </c>
      <c r="L49" s="52">
        <v>2243.66</v>
      </c>
      <c r="M49" s="18">
        <f>L49*курс!$A$1</f>
        <v>136863.25999999998</v>
      </c>
      <c r="N49" s="18">
        <f>M49*1.18</f>
        <v>161498.64679999996</v>
      </c>
      <c r="O49" s="41">
        <v>1</v>
      </c>
    </row>
    <row r="50" spans="1:15" ht="12.75">
      <c r="A50" s="13"/>
      <c r="B50" s="39" t="str">
        <f>HYPERLINK("http://rucoecom.danfoss.com/online/index.html?cartCodes="&amp;C50,C50)</f>
        <v>003H6142</v>
      </c>
      <c r="C50" s="15" t="s">
        <v>626</v>
      </c>
      <c r="D50" s="13" t="s">
        <v>579</v>
      </c>
      <c r="E50" s="13">
        <v>40</v>
      </c>
      <c r="F50" s="41"/>
      <c r="G50" s="13">
        <v>20</v>
      </c>
      <c r="H50" s="16"/>
      <c r="I50" s="13">
        <v>1</v>
      </c>
      <c r="J50" s="13" t="s">
        <v>158</v>
      </c>
      <c r="K50" s="52">
        <v>2028.94</v>
      </c>
      <c r="L50" s="52">
        <v>2394.15</v>
      </c>
      <c r="M50" s="18">
        <f>L50*курс!$A$1</f>
        <v>146043.15</v>
      </c>
      <c r="N50" s="18">
        <f>M50*1.18</f>
        <v>172330.917</v>
      </c>
      <c r="O50" s="41">
        <v>2</v>
      </c>
    </row>
    <row r="51" spans="1:15" ht="12.75">
      <c r="A51" s="13"/>
      <c r="B51" s="39" t="str">
        <f>HYPERLINK("http://rucoecom.danfoss.com/online/index.html?cartCodes="&amp;C51,C51)</f>
        <v>003H6143</v>
      </c>
      <c r="C51" s="15" t="s">
        <v>627</v>
      </c>
      <c r="D51" s="13" t="s">
        <v>579</v>
      </c>
      <c r="E51" s="13">
        <v>50</v>
      </c>
      <c r="F51" s="41"/>
      <c r="G51" s="13">
        <v>25</v>
      </c>
      <c r="H51" s="16"/>
      <c r="I51" s="13">
        <v>1</v>
      </c>
      <c r="J51" s="13" t="s">
        <v>158</v>
      </c>
      <c r="K51" s="52">
        <v>2126.35</v>
      </c>
      <c r="L51" s="52">
        <v>2509.09</v>
      </c>
      <c r="M51" s="18">
        <f>L51*курс!$A$1</f>
        <v>153054.49000000002</v>
      </c>
      <c r="N51" s="18">
        <f>M51*1.18</f>
        <v>180604.29820000002</v>
      </c>
      <c r="O51" s="41">
        <v>1</v>
      </c>
    </row>
    <row r="52" spans="1:15" ht="15" customHeight="1">
      <c r="A52" s="70" t="s">
        <v>628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2"/>
      <c r="M52" s="71"/>
      <c r="N52" s="72"/>
      <c r="O52" s="19"/>
    </row>
    <row r="53" spans="1:15" ht="26.25" customHeight="1">
      <c r="A53" s="73"/>
      <c r="B53" s="39" t="str">
        <f>HYPERLINK("http://rucoecom.danfoss.com/online/index.html?cartCodes="&amp;C53,C53)</f>
        <v>003Н6854</v>
      </c>
      <c r="C53" s="40" t="s">
        <v>359</v>
      </c>
      <c r="D53" s="41" t="s">
        <v>629</v>
      </c>
      <c r="E53" s="41"/>
      <c r="F53" s="41"/>
      <c r="G53" s="41"/>
      <c r="H53" s="41"/>
      <c r="I53" s="42">
        <v>1</v>
      </c>
      <c r="J53" s="42" t="s">
        <v>158</v>
      </c>
      <c r="K53" s="52">
        <v>49.87</v>
      </c>
      <c r="L53" s="52">
        <v>58.85</v>
      </c>
      <c r="M53" s="18">
        <f>L53*курс!$A$1</f>
        <v>3589.85</v>
      </c>
      <c r="N53" s="18">
        <f>M53*1.18</f>
        <v>4236.022999999999</v>
      </c>
      <c r="O53" s="41">
        <v>3</v>
      </c>
    </row>
    <row r="54" spans="1:15" ht="12.75">
      <c r="A54" s="91" t="s">
        <v>630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O54" s="60"/>
    </row>
    <row r="57" spans="1:12" ht="75" customHeight="1">
      <c r="A57" s="166" t="s">
        <v>631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60" spans="1:10" ht="12.75">
      <c r="A60" s="56" t="s">
        <v>632</v>
      </c>
      <c r="B60" s="56"/>
      <c r="C60" s="56"/>
      <c r="D60" s="56"/>
      <c r="E60" s="56"/>
      <c r="F60" s="56"/>
      <c r="G60" s="56"/>
      <c r="H60" s="56"/>
      <c r="I60" s="56"/>
      <c r="J60" s="56"/>
    </row>
    <row r="61" spans="1:15" ht="21" customHeight="1">
      <c r="A61" s="59" t="s">
        <v>3</v>
      </c>
      <c r="B61" s="59" t="s">
        <v>4</v>
      </c>
      <c r="C61" s="59" t="s">
        <v>4</v>
      </c>
      <c r="D61" s="59" t="s">
        <v>126</v>
      </c>
      <c r="E61" s="59" t="s">
        <v>150</v>
      </c>
      <c r="F61" s="59"/>
      <c r="G61" s="59"/>
      <c r="H61" s="59" t="s">
        <v>453</v>
      </c>
      <c r="I61" s="59" t="s">
        <v>9</v>
      </c>
      <c r="J61" s="59" t="s">
        <v>10</v>
      </c>
      <c r="K61" s="59" t="s">
        <v>11</v>
      </c>
      <c r="L61" s="59"/>
      <c r="M61" s="59" t="s">
        <v>12</v>
      </c>
      <c r="N61" s="59"/>
      <c r="O61" s="60"/>
    </row>
    <row r="62" spans="1:15" ht="30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 t="s">
        <v>13</v>
      </c>
      <c r="L62" s="59" t="s">
        <v>14</v>
      </c>
      <c r="M62" s="59" t="s">
        <v>13</v>
      </c>
      <c r="N62" s="59" t="s">
        <v>14</v>
      </c>
      <c r="O62" s="60"/>
    </row>
    <row r="63" spans="1:15" ht="12.75">
      <c r="A63" s="119" t="s">
        <v>633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8"/>
      <c r="N63" s="120"/>
      <c r="O63" s="60"/>
    </row>
    <row r="64" spans="1:15" ht="12.75">
      <c r="A64" s="13"/>
      <c r="B64" s="13"/>
      <c r="C64" s="95"/>
      <c r="D64" s="95" t="s">
        <v>634</v>
      </c>
      <c r="E64" s="95"/>
      <c r="F64" s="95"/>
      <c r="G64" s="95"/>
      <c r="H64" s="95"/>
      <c r="I64" s="95"/>
      <c r="J64" s="95"/>
      <c r="K64" s="95"/>
      <c r="L64" s="95"/>
      <c r="M64" s="75"/>
      <c r="N64" s="76"/>
      <c r="O64" s="12"/>
    </row>
    <row r="65" spans="1:15" ht="12.75">
      <c r="A65" s="13"/>
      <c r="B65" s="39" t="str">
        <f>HYPERLINK("http://rucoecom.danfoss.com/online/index.html?cartCodes="&amp;C65,C65)</f>
        <v>003G1014</v>
      </c>
      <c r="C65" s="15" t="s">
        <v>635</v>
      </c>
      <c r="D65" s="13" t="s">
        <v>636</v>
      </c>
      <c r="E65" s="16" t="s">
        <v>637</v>
      </c>
      <c r="F65" s="16"/>
      <c r="G65" s="16"/>
      <c r="H65" s="13" t="s">
        <v>375</v>
      </c>
      <c r="I65" s="13">
        <v>1</v>
      </c>
      <c r="J65" s="13" t="s">
        <v>18</v>
      </c>
      <c r="K65" s="52">
        <v>935.594816</v>
      </c>
      <c r="L65" s="52">
        <v>1103.9999360000002</v>
      </c>
      <c r="M65" s="18">
        <f>K65*курс!$A$1</f>
        <v>57071.283776000004</v>
      </c>
      <c r="N65" s="18">
        <f>M65*1.18</f>
        <v>67344.11485568</v>
      </c>
      <c r="O65" s="41">
        <v>1</v>
      </c>
    </row>
    <row r="66" spans="1:15" ht="12.75">
      <c r="A66" s="13"/>
      <c r="B66" s="39" t="str">
        <f>HYPERLINK("http://rucoecom.danfoss.com/online/index.html?cartCodes="&amp;C66,C66)</f>
        <v>003G1015</v>
      </c>
      <c r="C66" s="15" t="s">
        <v>638</v>
      </c>
      <c r="D66" s="13" t="s">
        <v>636</v>
      </c>
      <c r="E66" s="16"/>
      <c r="F66" s="16"/>
      <c r="G66" s="16"/>
      <c r="H66" s="13" t="s">
        <v>377</v>
      </c>
      <c r="I66" s="13">
        <v>1</v>
      </c>
      <c r="J66" s="13" t="s">
        <v>18</v>
      </c>
      <c r="K66" s="52">
        <v>935.594816</v>
      </c>
      <c r="L66" s="52">
        <v>1103.9999360000002</v>
      </c>
      <c r="M66" s="18">
        <f>K66*курс!$A$1</f>
        <v>57071.283776000004</v>
      </c>
      <c r="N66" s="18">
        <f>M66*1.18</f>
        <v>67344.11485568</v>
      </c>
      <c r="O66" s="41">
        <v>1</v>
      </c>
    </row>
    <row r="67" spans="1:15" ht="12.75">
      <c r="A67" s="13"/>
      <c r="B67" s="39" t="str">
        <f>HYPERLINK("http://rucoecom.danfoss.com/online/index.html?cartCodes="&amp;C67,C67)</f>
        <v>003G1016</v>
      </c>
      <c r="C67" s="15" t="s">
        <v>639</v>
      </c>
      <c r="D67" s="13" t="s">
        <v>640</v>
      </c>
      <c r="E67" s="16" t="s">
        <v>641</v>
      </c>
      <c r="F67" s="16"/>
      <c r="G67" s="16"/>
      <c r="H67" s="13" t="s">
        <v>382</v>
      </c>
      <c r="I67" s="13">
        <v>1</v>
      </c>
      <c r="J67" s="13" t="s">
        <v>18</v>
      </c>
      <c r="K67" s="52">
        <v>935.594816</v>
      </c>
      <c r="L67" s="52">
        <v>1103.9999360000002</v>
      </c>
      <c r="M67" s="18">
        <f>K67*курс!$A$1</f>
        <v>57071.283776000004</v>
      </c>
      <c r="N67" s="18">
        <f>M67*1.18</f>
        <v>67344.11485568</v>
      </c>
      <c r="O67" s="41">
        <v>1</v>
      </c>
    </row>
    <row r="68" spans="1:15" ht="12.75">
      <c r="A68" s="13"/>
      <c r="B68" s="39" t="str">
        <f>HYPERLINK("http://rucoecom.danfoss.com/online/index.html?cartCodes="&amp;C68,C68)</f>
        <v>003G1017</v>
      </c>
      <c r="C68" s="15" t="s">
        <v>642</v>
      </c>
      <c r="D68" s="13" t="s">
        <v>640</v>
      </c>
      <c r="E68" s="16"/>
      <c r="F68" s="16"/>
      <c r="G68" s="16"/>
      <c r="H68" s="13" t="s">
        <v>380</v>
      </c>
      <c r="I68" s="13">
        <v>1</v>
      </c>
      <c r="J68" s="13" t="s">
        <v>18</v>
      </c>
      <c r="K68" s="52">
        <v>935.594816</v>
      </c>
      <c r="L68" s="52">
        <v>1103.9999360000002</v>
      </c>
      <c r="M68" s="18">
        <f>K68*курс!$A$1</f>
        <v>57071.283776000004</v>
      </c>
      <c r="N68" s="18">
        <f>M68*1.18</f>
        <v>67344.11485568</v>
      </c>
      <c r="O68" s="41">
        <v>1</v>
      </c>
    </row>
    <row r="69" spans="1:15" ht="12.75">
      <c r="A69" s="13"/>
      <c r="B69" s="39" t="str">
        <f>HYPERLINK("http://rucoecom.danfoss.com/online/index.html?cartCodes="&amp;C69,C69)</f>
        <v>003G1018</v>
      </c>
      <c r="C69" s="15" t="s">
        <v>643</v>
      </c>
      <c r="D69" s="13" t="s">
        <v>640</v>
      </c>
      <c r="E69" s="16"/>
      <c r="F69" s="16"/>
      <c r="G69" s="16"/>
      <c r="H69" s="13" t="s">
        <v>384</v>
      </c>
      <c r="I69" s="13">
        <v>1</v>
      </c>
      <c r="J69" s="13" t="s">
        <v>18</v>
      </c>
      <c r="K69" s="52">
        <v>1403.4084480000001</v>
      </c>
      <c r="L69" s="52">
        <v>1656.026944</v>
      </c>
      <c r="M69" s="18">
        <f>K69*курс!$A$1</f>
        <v>85607.915328</v>
      </c>
      <c r="N69" s="18">
        <f>M69*1.18</f>
        <v>101017.34008704</v>
      </c>
      <c r="O69" s="41">
        <v>1</v>
      </c>
    </row>
    <row r="70" spans="1:15" ht="12.75">
      <c r="A70" s="13"/>
      <c r="B70" s="13"/>
      <c r="C70" s="19"/>
      <c r="D70" s="19" t="s">
        <v>644</v>
      </c>
      <c r="E70" s="19"/>
      <c r="F70" s="19"/>
      <c r="G70" s="19"/>
      <c r="H70" s="19"/>
      <c r="I70" s="19"/>
      <c r="J70" s="19"/>
      <c r="K70" s="19"/>
      <c r="L70" s="19"/>
      <c r="M70" s="172"/>
      <c r="N70" s="173"/>
      <c r="O70" s="41"/>
    </row>
    <row r="71" spans="1:15" ht="12.75">
      <c r="A71" s="95" t="s">
        <v>645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75"/>
      <c r="N71" s="76"/>
      <c r="O71" s="41"/>
    </row>
    <row r="72" spans="1:15" ht="12.75">
      <c r="A72" s="12"/>
      <c r="B72" s="12"/>
      <c r="C72" s="95"/>
      <c r="D72" s="95" t="s">
        <v>646</v>
      </c>
      <c r="E72" s="95"/>
      <c r="F72" s="95"/>
      <c r="G72" s="95"/>
      <c r="H72" s="95"/>
      <c r="I72" s="95"/>
      <c r="J72" s="95"/>
      <c r="K72" s="95"/>
      <c r="L72" s="95"/>
      <c r="M72" s="75"/>
      <c r="N72" s="76"/>
      <c r="O72" s="41"/>
    </row>
    <row r="73" spans="1:15" ht="25.5" customHeight="1">
      <c r="A73" s="12"/>
      <c r="B73" s="39" t="str">
        <f>HYPERLINK("http://rucoecom.danfoss.com/online/index.html?cartCodes="&amp;C73,C73)</f>
        <v>003G1391</v>
      </c>
      <c r="C73" s="40" t="s">
        <v>391</v>
      </c>
      <c r="D73" s="41" t="s">
        <v>446</v>
      </c>
      <c r="E73" s="41"/>
      <c r="F73" s="41"/>
      <c r="G73" s="41"/>
      <c r="H73" s="41"/>
      <c r="I73" s="42">
        <v>1</v>
      </c>
      <c r="J73" s="42" t="s">
        <v>18</v>
      </c>
      <c r="K73" s="52">
        <v>42.842176</v>
      </c>
      <c r="L73" s="52">
        <v>50.553984</v>
      </c>
      <c r="M73" s="18">
        <f>K73*курс!$A$1</f>
        <v>2613.3727360000003</v>
      </c>
      <c r="N73" s="18">
        <f>M73*1.18</f>
        <v>3083.77982848</v>
      </c>
      <c r="O73" s="41">
        <v>1</v>
      </c>
    </row>
    <row r="74" spans="1:15" ht="26.25" customHeight="1">
      <c r="A74" s="110" t="s">
        <v>647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0"/>
      <c r="N74" s="11"/>
      <c r="O74" s="41"/>
    </row>
    <row r="75" spans="1:15" ht="12.75" customHeight="1">
      <c r="A75" s="73"/>
      <c r="B75" s="39" t="str">
        <f>HYPERLINK("http://rucoecom.danfoss.com/online/index.html?cartCodes="&amp;C75,C75)</f>
        <v>003G1392</v>
      </c>
      <c r="C75" s="40" t="s">
        <v>393</v>
      </c>
      <c r="D75" s="41" t="s">
        <v>448</v>
      </c>
      <c r="E75" s="41"/>
      <c r="F75" s="41"/>
      <c r="G75" s="41"/>
      <c r="H75" s="41"/>
      <c r="I75" s="42">
        <v>1</v>
      </c>
      <c r="J75" s="42" t="s">
        <v>18</v>
      </c>
      <c r="K75" s="52">
        <v>136.17344</v>
      </c>
      <c r="L75" s="52">
        <v>160.67168000000004</v>
      </c>
      <c r="M75" s="18">
        <f>K75*курс!$A$1</f>
        <v>8306.57984</v>
      </c>
      <c r="N75" s="18">
        <f>M75*1.18</f>
        <v>9801.7642112</v>
      </c>
      <c r="O75" s="41">
        <v>1</v>
      </c>
    </row>
    <row r="76" spans="1:15" ht="25.5" customHeight="1">
      <c r="A76" s="73"/>
      <c r="B76" s="39" t="str">
        <f>HYPERLINK("http://rucoecom.danfoss.com/online/index.html?cartCodes="&amp;C76,C76)</f>
        <v>003G1403</v>
      </c>
      <c r="C76" s="40" t="s">
        <v>395</v>
      </c>
      <c r="D76" s="41" t="s">
        <v>648</v>
      </c>
      <c r="E76" s="41"/>
      <c r="F76" s="41"/>
      <c r="G76" s="41"/>
      <c r="H76" s="41"/>
      <c r="I76" s="42">
        <v>1</v>
      </c>
      <c r="J76" s="42" t="s">
        <v>18</v>
      </c>
      <c r="K76" s="52">
        <v>245.30688000000004</v>
      </c>
      <c r="L76" s="52">
        <v>289.45779200000004</v>
      </c>
      <c r="M76" s="18">
        <f>K76*курс!$A$1</f>
        <v>14963.719680000002</v>
      </c>
      <c r="N76" s="18">
        <f>M76*1.18</f>
        <v>17657.1892224</v>
      </c>
      <c r="O76" s="41">
        <v>3</v>
      </c>
    </row>
  </sheetData>
  <sheetProtection selectLockedCells="1" selectUnlockedCells="1"/>
  <mergeCells count="57">
    <mergeCell ref="A1:L1"/>
    <mergeCell ref="B2:M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M4:N4"/>
    <mergeCell ref="A7:A17"/>
    <mergeCell ref="F7:F11"/>
    <mergeCell ref="H7:H17"/>
    <mergeCell ref="F12:F17"/>
    <mergeCell ref="A18:A28"/>
    <mergeCell ref="F18:F22"/>
    <mergeCell ref="H18:H28"/>
    <mergeCell ref="F23:F28"/>
    <mergeCell ref="A30:A40"/>
    <mergeCell ref="F30:F34"/>
    <mergeCell ref="H30:H40"/>
    <mergeCell ref="F35:F40"/>
    <mergeCell ref="A41:A51"/>
    <mergeCell ref="F41:F45"/>
    <mergeCell ref="H41:H51"/>
    <mergeCell ref="F46:F51"/>
    <mergeCell ref="D53:H53"/>
    <mergeCell ref="A54:J54"/>
    <mergeCell ref="A57:L57"/>
    <mergeCell ref="A60:J60"/>
    <mergeCell ref="A61:A62"/>
    <mergeCell ref="B61:B62"/>
    <mergeCell ref="C61:C62"/>
    <mergeCell ref="D61:D62"/>
    <mergeCell ref="E61:G62"/>
    <mergeCell ref="H61:H62"/>
    <mergeCell ref="I61:I62"/>
    <mergeCell ref="J61:J62"/>
    <mergeCell ref="K61:L61"/>
    <mergeCell ref="M61:N61"/>
    <mergeCell ref="A63:J63"/>
    <mergeCell ref="A64:A70"/>
    <mergeCell ref="D64:J64"/>
    <mergeCell ref="E65:G66"/>
    <mergeCell ref="E67:G69"/>
    <mergeCell ref="D70:J70"/>
    <mergeCell ref="A71:J71"/>
    <mergeCell ref="D72:J72"/>
    <mergeCell ref="D73:G73"/>
    <mergeCell ref="A74:J74"/>
    <mergeCell ref="D75:G75"/>
    <mergeCell ref="D76:G7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64">
      <selection activeCell="P2" sqref="P2"/>
    </sheetView>
  </sheetViews>
  <sheetFormatPr defaultColWidth="9.140625" defaultRowHeight="12.75"/>
  <cols>
    <col min="1" max="1" width="9.140625" style="61" customWidth="1"/>
    <col min="2" max="2" width="12.7109375" style="61" customWidth="1"/>
    <col min="3" max="3" width="0" style="61" hidden="1" customWidth="1"/>
    <col min="4" max="4" width="10.00390625" style="61" customWidth="1"/>
    <col min="5" max="5" width="10.7109375" style="61" customWidth="1"/>
    <col min="6" max="6" width="24.8515625" style="61" customWidth="1"/>
    <col min="7" max="7" width="17.140625" style="61" customWidth="1"/>
    <col min="8" max="8" width="15.140625" style="61" customWidth="1"/>
    <col min="9" max="9" width="14.00390625" style="61" customWidth="1"/>
    <col min="10" max="10" width="11.421875" style="61" customWidth="1"/>
    <col min="11" max="11" width="12.421875" style="61" customWidth="1"/>
    <col min="12" max="13" width="0" style="61" hidden="1" customWidth="1"/>
    <col min="14" max="16384" width="9.140625" style="61" customWidth="1"/>
  </cols>
  <sheetData>
    <row r="1" spans="1:13" ht="12.75">
      <c r="A1" s="56" t="s">
        <v>649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6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6" t="s">
        <v>650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6" ht="26.25" customHeight="1">
      <c r="A4" s="59" t="s">
        <v>3</v>
      </c>
      <c r="B4" s="59" t="s">
        <v>4</v>
      </c>
      <c r="C4" s="59" t="s">
        <v>4</v>
      </c>
      <c r="D4" s="59" t="s">
        <v>126</v>
      </c>
      <c r="E4" s="59" t="s">
        <v>6</v>
      </c>
      <c r="F4" s="59" t="s">
        <v>150</v>
      </c>
      <c r="G4" s="59" t="s">
        <v>7</v>
      </c>
      <c r="H4" s="59" t="s">
        <v>453</v>
      </c>
      <c r="I4" s="59" t="s">
        <v>651</v>
      </c>
      <c r="J4" s="59" t="s">
        <v>9</v>
      </c>
      <c r="K4" s="59" t="s">
        <v>10</v>
      </c>
      <c r="L4" s="59" t="s">
        <v>12</v>
      </c>
      <c r="M4" s="59"/>
      <c r="N4" s="59" t="s">
        <v>11</v>
      </c>
      <c r="O4" s="59"/>
      <c r="P4" s="60"/>
    </row>
    <row r="5" spans="1:16" ht="25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13</v>
      </c>
      <c r="M5" s="59" t="s">
        <v>14</v>
      </c>
      <c r="N5" s="59" t="s">
        <v>13</v>
      </c>
      <c r="O5" s="59" t="s">
        <v>14</v>
      </c>
      <c r="P5" s="60"/>
    </row>
    <row r="6" spans="1:16" ht="28.5" customHeight="1">
      <c r="A6" s="62" t="s">
        <v>652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37"/>
      <c r="M6" s="138"/>
      <c r="N6" s="155"/>
      <c r="O6" s="155"/>
      <c r="P6" s="60"/>
    </row>
    <row r="7" spans="1:16" ht="12.75" customHeight="1">
      <c r="A7" s="13"/>
      <c r="B7" s="39" t="str">
        <f>HYPERLINK("http://rucoecom.danfoss.com/online/index.html?cartCodes="&amp;C7,C7)</f>
        <v>003Н6539</v>
      </c>
      <c r="C7" s="40" t="s">
        <v>653</v>
      </c>
      <c r="D7" s="42" t="s">
        <v>654</v>
      </c>
      <c r="E7" s="42">
        <v>15</v>
      </c>
      <c r="F7" s="41" t="s">
        <v>655</v>
      </c>
      <c r="G7" s="42">
        <v>1.6</v>
      </c>
      <c r="H7" s="42" t="s">
        <v>656</v>
      </c>
      <c r="I7" s="42" t="s">
        <v>657</v>
      </c>
      <c r="J7" s="42">
        <v>1</v>
      </c>
      <c r="K7" s="42" t="s">
        <v>158</v>
      </c>
      <c r="L7" s="18">
        <f>N7*курс!$A$1</f>
        <v>79922.2</v>
      </c>
      <c r="M7" s="18">
        <f>L7*1.18</f>
        <v>94308.196</v>
      </c>
      <c r="N7" s="52">
        <v>1310.2</v>
      </c>
      <c r="O7" s="52">
        <v>1546.04</v>
      </c>
      <c r="P7" s="41">
        <v>3</v>
      </c>
    </row>
    <row r="8" spans="1:16" ht="12.75">
      <c r="A8" s="13"/>
      <c r="B8" s="39" t="str">
        <f>HYPERLINK("http://rucoecom.danfoss.com/online/index.html?cartCodes="&amp;C8,C8)</f>
        <v>003Н6540</v>
      </c>
      <c r="C8" s="40" t="s">
        <v>658</v>
      </c>
      <c r="D8" s="42" t="s">
        <v>654</v>
      </c>
      <c r="E8" s="42">
        <v>15</v>
      </c>
      <c r="F8" s="41"/>
      <c r="G8" s="42">
        <v>2.5</v>
      </c>
      <c r="H8" s="42"/>
      <c r="I8" s="42" t="s">
        <v>659</v>
      </c>
      <c r="J8" s="42">
        <v>1</v>
      </c>
      <c r="K8" s="42" t="s">
        <v>158</v>
      </c>
      <c r="L8" s="18">
        <f>N8*курс!$A$1</f>
        <v>79922.2</v>
      </c>
      <c r="M8" s="18">
        <f>L8*1.18</f>
        <v>94308.196</v>
      </c>
      <c r="N8" s="52">
        <v>1310.2</v>
      </c>
      <c r="O8" s="52">
        <v>1546.04</v>
      </c>
      <c r="P8" s="41">
        <v>3</v>
      </c>
    </row>
    <row r="9" spans="1:16" ht="12.75">
      <c r="A9" s="13"/>
      <c r="B9" s="39" t="str">
        <f>HYPERLINK("http://rucoecom.danfoss.com/online/index.html?cartCodes="&amp;C9,C9)</f>
        <v>003Н6541</v>
      </c>
      <c r="C9" s="40" t="s">
        <v>660</v>
      </c>
      <c r="D9" s="42" t="s">
        <v>654</v>
      </c>
      <c r="E9" s="42">
        <v>15</v>
      </c>
      <c r="F9" s="41"/>
      <c r="G9" s="42">
        <v>4</v>
      </c>
      <c r="H9" s="42"/>
      <c r="I9" s="42" t="s">
        <v>661</v>
      </c>
      <c r="J9" s="42">
        <v>1</v>
      </c>
      <c r="K9" s="42" t="s">
        <v>158</v>
      </c>
      <c r="L9" s="18">
        <f>N9*курс!$A$1</f>
        <v>79922.2</v>
      </c>
      <c r="M9" s="18">
        <f>L9*1.18</f>
        <v>94308.196</v>
      </c>
      <c r="N9" s="52">
        <v>1310.2</v>
      </c>
      <c r="O9" s="52">
        <v>1546.04</v>
      </c>
      <c r="P9" s="41">
        <v>3</v>
      </c>
    </row>
    <row r="10" spans="1:16" ht="12.75">
      <c r="A10" s="13"/>
      <c r="B10" s="39" t="str">
        <f>HYPERLINK("http://rucoecom.danfoss.com/online/index.html?cartCodes="&amp;C10,C10)</f>
        <v>003Н6542</v>
      </c>
      <c r="C10" s="40" t="s">
        <v>662</v>
      </c>
      <c r="D10" s="42" t="s">
        <v>654</v>
      </c>
      <c r="E10" s="42">
        <v>20</v>
      </c>
      <c r="F10" s="41"/>
      <c r="G10" s="42">
        <v>6.3</v>
      </c>
      <c r="H10" s="42"/>
      <c r="I10" s="42" t="s">
        <v>663</v>
      </c>
      <c r="J10" s="42">
        <v>1</v>
      </c>
      <c r="K10" s="42" t="s">
        <v>158</v>
      </c>
      <c r="L10" s="18">
        <f>N10*курс!$A$1</f>
        <v>85910.56999999999</v>
      </c>
      <c r="M10" s="18">
        <f>L10*1.18</f>
        <v>101374.47259999998</v>
      </c>
      <c r="N10" s="52">
        <v>1408.37</v>
      </c>
      <c r="O10" s="52">
        <v>1661.88</v>
      </c>
      <c r="P10" s="41">
        <v>3</v>
      </c>
    </row>
    <row r="11" spans="1:16" ht="12.75">
      <c r="A11" s="13"/>
      <c r="B11" s="39" t="str">
        <f>HYPERLINK("http://rucoecom.danfoss.com/online/index.html?cartCodes="&amp;C11,C11)</f>
        <v>003Н6543</v>
      </c>
      <c r="C11" s="40" t="s">
        <v>664</v>
      </c>
      <c r="D11" s="42" t="s">
        <v>654</v>
      </c>
      <c r="E11" s="42">
        <v>25</v>
      </c>
      <c r="F11" s="41"/>
      <c r="G11" s="42">
        <v>8</v>
      </c>
      <c r="H11" s="42"/>
      <c r="I11" s="42" t="s">
        <v>665</v>
      </c>
      <c r="J11" s="42">
        <v>1</v>
      </c>
      <c r="K11" s="42" t="s">
        <v>158</v>
      </c>
      <c r="L11" s="18">
        <f>N11*курс!$A$1</f>
        <v>97125.42</v>
      </c>
      <c r="M11" s="18">
        <f>L11*1.18</f>
        <v>114607.9956</v>
      </c>
      <c r="N11" s="52">
        <v>1592.22</v>
      </c>
      <c r="O11" s="52">
        <v>1878.82</v>
      </c>
      <c r="P11" s="41">
        <v>3</v>
      </c>
    </row>
    <row r="12" spans="1:16" ht="12.75" customHeight="1">
      <c r="A12" s="13"/>
      <c r="B12" s="39" t="str">
        <f>HYPERLINK("http://rucoecom.danfoss.com/online/index.html?cartCodes="&amp;C12,C12)</f>
        <v>003Н6566</v>
      </c>
      <c r="C12" s="40" t="s">
        <v>666</v>
      </c>
      <c r="D12" s="42" t="s">
        <v>654</v>
      </c>
      <c r="E12" s="42">
        <v>32</v>
      </c>
      <c r="F12" s="41" t="s">
        <v>667</v>
      </c>
      <c r="G12" s="42">
        <v>12.5</v>
      </c>
      <c r="H12" s="42" t="s">
        <v>656</v>
      </c>
      <c r="I12" s="42" t="s">
        <v>491</v>
      </c>
      <c r="J12" s="42">
        <v>1</v>
      </c>
      <c r="K12" s="42" t="s">
        <v>158</v>
      </c>
      <c r="L12" s="18">
        <f>N12*курс!$A$1</f>
        <v>151411.75999999998</v>
      </c>
      <c r="M12" s="18">
        <f>L12*1.18</f>
        <v>178665.87679999997</v>
      </c>
      <c r="N12" s="52">
        <v>2482.16</v>
      </c>
      <c r="O12" s="52">
        <v>2928.95</v>
      </c>
      <c r="P12" s="41">
        <v>3</v>
      </c>
    </row>
    <row r="13" spans="1:16" ht="12.75">
      <c r="A13" s="13"/>
      <c r="B13" s="39" t="str">
        <f>HYPERLINK("http://rucoecom.danfoss.com/online/index.html?cartCodes="&amp;C13,C13)</f>
        <v>003Н6567</v>
      </c>
      <c r="C13" s="40" t="s">
        <v>668</v>
      </c>
      <c r="D13" s="42" t="s">
        <v>654</v>
      </c>
      <c r="E13" s="42">
        <v>40</v>
      </c>
      <c r="F13" s="41"/>
      <c r="G13" s="42">
        <v>20</v>
      </c>
      <c r="H13" s="42"/>
      <c r="I13" s="42" t="s">
        <v>493</v>
      </c>
      <c r="J13" s="42">
        <v>1</v>
      </c>
      <c r="K13" s="42" t="s">
        <v>158</v>
      </c>
      <c r="L13" s="18">
        <f>N13*курс!$A$1</f>
        <v>199751.21000000002</v>
      </c>
      <c r="M13" s="18">
        <f>L13*1.18</f>
        <v>235706.4278</v>
      </c>
      <c r="N13" s="52">
        <v>3274.61</v>
      </c>
      <c r="O13" s="52">
        <v>3864.04</v>
      </c>
      <c r="P13" s="41">
        <v>3</v>
      </c>
    </row>
    <row r="14" spans="1:16" ht="12.75">
      <c r="A14" s="13"/>
      <c r="B14" s="39" t="str">
        <f>HYPERLINK("http://rucoecom.danfoss.com/online/index.html?cartCodes="&amp;C14,C14)</f>
        <v>003Н6568</v>
      </c>
      <c r="C14" s="40" t="s">
        <v>669</v>
      </c>
      <c r="D14" s="42" t="s">
        <v>654</v>
      </c>
      <c r="E14" s="42">
        <v>50</v>
      </c>
      <c r="F14" s="41"/>
      <c r="G14" s="42">
        <v>25</v>
      </c>
      <c r="H14" s="42"/>
      <c r="I14" s="42" t="s">
        <v>495</v>
      </c>
      <c r="J14" s="42">
        <v>1</v>
      </c>
      <c r="K14" s="42" t="s">
        <v>158</v>
      </c>
      <c r="L14" s="18">
        <f>N14*курс!$A$1</f>
        <v>215081.12</v>
      </c>
      <c r="M14" s="18">
        <f>L14*1.18</f>
        <v>253795.7216</v>
      </c>
      <c r="N14" s="52">
        <v>3525.92</v>
      </c>
      <c r="O14" s="52">
        <v>4160.59</v>
      </c>
      <c r="P14" s="41">
        <v>3</v>
      </c>
    </row>
    <row r="15" spans="1:16" s="171" customFormat="1" ht="30" customHeight="1">
      <c r="A15" s="9" t="s">
        <v>670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09"/>
      <c r="O15" s="109"/>
      <c r="P15" s="41"/>
    </row>
    <row r="16" spans="1:16" ht="12.75" customHeight="1">
      <c r="A16" s="42"/>
      <c r="B16" s="39" t="str">
        <f>HYPERLINK("http://rucoecom.danfoss.com/online/index.html?cartCodes="&amp;C16,C16)</f>
        <v>003Н6555</v>
      </c>
      <c r="C16" s="40" t="s">
        <v>671</v>
      </c>
      <c r="D16" s="42" t="s">
        <v>672</v>
      </c>
      <c r="E16" s="42">
        <v>15</v>
      </c>
      <c r="F16" s="41" t="s">
        <v>655</v>
      </c>
      <c r="G16" s="42">
        <v>1.6</v>
      </c>
      <c r="H16" s="42" t="s">
        <v>673</v>
      </c>
      <c r="I16" s="42" t="s">
        <v>657</v>
      </c>
      <c r="J16" s="42">
        <v>1</v>
      </c>
      <c r="K16" s="42" t="s">
        <v>158</v>
      </c>
      <c r="L16" s="18">
        <f>N16*курс!$A$1</f>
        <v>79922.2</v>
      </c>
      <c r="M16" s="18">
        <f>L16*1.18</f>
        <v>94308.196</v>
      </c>
      <c r="N16" s="52">
        <v>1310.2</v>
      </c>
      <c r="O16" s="52">
        <v>1546.04</v>
      </c>
      <c r="P16" s="41">
        <v>3</v>
      </c>
    </row>
    <row r="17" spans="1:16" ht="12.75">
      <c r="A17" s="42"/>
      <c r="B17" s="39" t="str">
        <f>HYPERLINK("http://rucoecom.danfoss.com/online/index.html?cartCodes="&amp;C17,C17)</f>
        <v>003Н6556</v>
      </c>
      <c r="C17" s="40" t="s">
        <v>674</v>
      </c>
      <c r="D17" s="42" t="s">
        <v>672</v>
      </c>
      <c r="E17" s="42">
        <v>15</v>
      </c>
      <c r="F17" s="41"/>
      <c r="G17" s="42">
        <v>2.5</v>
      </c>
      <c r="H17" s="42"/>
      <c r="I17" s="42" t="s">
        <v>659</v>
      </c>
      <c r="J17" s="42">
        <v>1</v>
      </c>
      <c r="K17" s="42" t="s">
        <v>158</v>
      </c>
      <c r="L17" s="18">
        <f>N17*курс!$A$1</f>
        <v>79922.2</v>
      </c>
      <c r="M17" s="18">
        <f>L17*1.18</f>
        <v>94308.196</v>
      </c>
      <c r="N17" s="52">
        <v>1310.2</v>
      </c>
      <c r="O17" s="52">
        <v>1546.04</v>
      </c>
      <c r="P17" s="41">
        <v>3</v>
      </c>
    </row>
    <row r="18" spans="1:16" ht="12.75">
      <c r="A18" s="42"/>
      <c r="B18" s="39" t="str">
        <f>HYPERLINK("http://rucoecom.danfoss.com/online/index.html?cartCodes="&amp;C18,C18)</f>
        <v>003Н6557</v>
      </c>
      <c r="C18" s="40" t="s">
        <v>675</v>
      </c>
      <c r="D18" s="42" t="s">
        <v>672</v>
      </c>
      <c r="E18" s="42">
        <v>15</v>
      </c>
      <c r="F18" s="41"/>
      <c r="G18" s="42">
        <v>4</v>
      </c>
      <c r="H18" s="42"/>
      <c r="I18" s="42" t="s">
        <v>661</v>
      </c>
      <c r="J18" s="42">
        <v>1</v>
      </c>
      <c r="K18" s="42" t="s">
        <v>158</v>
      </c>
      <c r="L18" s="18">
        <f>N18*курс!$A$1</f>
        <v>79922.2</v>
      </c>
      <c r="M18" s="18">
        <f>L18*1.18</f>
        <v>94308.196</v>
      </c>
      <c r="N18" s="52">
        <v>1310.2</v>
      </c>
      <c r="O18" s="52">
        <v>1546.04</v>
      </c>
      <c r="P18" s="41">
        <v>3</v>
      </c>
    </row>
    <row r="19" spans="1:16" ht="12.75">
      <c r="A19" s="42"/>
      <c r="B19" s="39" t="str">
        <f>HYPERLINK("http://rucoecom.danfoss.com/online/index.html?cartCodes="&amp;C19,C19)</f>
        <v>003Н6558</v>
      </c>
      <c r="C19" s="40" t="s">
        <v>676</v>
      </c>
      <c r="D19" s="42" t="s">
        <v>672</v>
      </c>
      <c r="E19" s="42">
        <v>20</v>
      </c>
      <c r="F19" s="41"/>
      <c r="G19" s="42">
        <v>6.3</v>
      </c>
      <c r="H19" s="42"/>
      <c r="I19" s="42" t="s">
        <v>663</v>
      </c>
      <c r="J19" s="42">
        <v>1</v>
      </c>
      <c r="K19" s="42" t="s">
        <v>158</v>
      </c>
      <c r="L19" s="18">
        <f>N19*курс!$A$1</f>
        <v>85910.56999999999</v>
      </c>
      <c r="M19" s="18">
        <f>L19*1.18</f>
        <v>101374.47259999998</v>
      </c>
      <c r="N19" s="52">
        <v>1408.37</v>
      </c>
      <c r="O19" s="52">
        <v>1661.88</v>
      </c>
      <c r="P19" s="41">
        <v>3</v>
      </c>
    </row>
    <row r="20" spans="1:16" ht="12.75">
      <c r="A20" s="42"/>
      <c r="B20" s="39" t="str">
        <f>HYPERLINK("http://rucoecom.danfoss.com/online/index.html?cartCodes="&amp;C20,C20)</f>
        <v>003Н6559</v>
      </c>
      <c r="C20" s="40" t="s">
        <v>677</v>
      </c>
      <c r="D20" s="42" t="s">
        <v>672</v>
      </c>
      <c r="E20" s="42">
        <v>25</v>
      </c>
      <c r="F20" s="41"/>
      <c r="G20" s="42">
        <v>8</v>
      </c>
      <c r="H20" s="42"/>
      <c r="I20" s="42" t="s">
        <v>665</v>
      </c>
      <c r="J20" s="42">
        <v>1</v>
      </c>
      <c r="K20" s="42" t="s">
        <v>158</v>
      </c>
      <c r="L20" s="18">
        <f>N20*курс!$A$1</f>
        <v>97125.42</v>
      </c>
      <c r="M20" s="18">
        <f>L20*1.18</f>
        <v>114607.9956</v>
      </c>
      <c r="N20" s="52">
        <v>1592.22</v>
      </c>
      <c r="O20" s="52">
        <v>1878.82</v>
      </c>
      <c r="P20" s="41">
        <v>3</v>
      </c>
    </row>
    <row r="21" spans="1:16" ht="12.75" customHeight="1">
      <c r="A21" s="42"/>
      <c r="B21" s="39" t="str">
        <f>HYPERLINK("http://rucoecom.danfoss.com/online/index.html?cartCodes="&amp;C21,C21)</f>
        <v>003Н6572</v>
      </c>
      <c r="C21" s="40" t="s">
        <v>678</v>
      </c>
      <c r="D21" s="42" t="s">
        <v>672</v>
      </c>
      <c r="E21" s="42">
        <v>32</v>
      </c>
      <c r="F21" s="41" t="s">
        <v>667</v>
      </c>
      <c r="G21" s="42">
        <v>12.5</v>
      </c>
      <c r="H21" s="42" t="s">
        <v>673</v>
      </c>
      <c r="I21" s="42" t="s">
        <v>491</v>
      </c>
      <c r="J21" s="42">
        <v>1</v>
      </c>
      <c r="K21" s="42" t="s">
        <v>158</v>
      </c>
      <c r="L21" s="18">
        <f>N21*курс!$A$1</f>
        <v>151411.75999999998</v>
      </c>
      <c r="M21" s="18">
        <f>L21*1.18</f>
        <v>178665.87679999997</v>
      </c>
      <c r="N21" s="52">
        <v>2482.16</v>
      </c>
      <c r="O21" s="52">
        <v>2928.95</v>
      </c>
      <c r="P21" s="41">
        <v>3</v>
      </c>
    </row>
    <row r="22" spans="1:16" ht="12.75">
      <c r="A22" s="42"/>
      <c r="B22" s="39" t="str">
        <f>HYPERLINK("http://rucoecom.danfoss.com/online/index.html?cartCodes="&amp;C22,C22)</f>
        <v>003Н6573</v>
      </c>
      <c r="C22" s="40" t="s">
        <v>679</v>
      </c>
      <c r="D22" s="42" t="s">
        <v>672</v>
      </c>
      <c r="E22" s="42">
        <v>40</v>
      </c>
      <c r="F22" s="41"/>
      <c r="G22" s="42">
        <v>20</v>
      </c>
      <c r="H22" s="42"/>
      <c r="I22" s="42" t="s">
        <v>493</v>
      </c>
      <c r="J22" s="42">
        <v>1</v>
      </c>
      <c r="K22" s="42" t="s">
        <v>158</v>
      </c>
      <c r="L22" s="18">
        <f>N22*курс!$A$1</f>
        <v>199751.21000000002</v>
      </c>
      <c r="M22" s="18">
        <f>L22*1.18</f>
        <v>235706.4278</v>
      </c>
      <c r="N22" s="52">
        <v>3274.61</v>
      </c>
      <c r="O22" s="52">
        <v>3864.04</v>
      </c>
      <c r="P22" s="41">
        <v>3</v>
      </c>
    </row>
    <row r="23" spans="1:16" ht="12.75">
      <c r="A23" s="42"/>
      <c r="B23" s="39" t="str">
        <f>HYPERLINK("http://rucoecom.danfoss.com/online/index.html?cartCodes="&amp;C23,C23)</f>
        <v>003Н6574</v>
      </c>
      <c r="C23" s="40" t="s">
        <v>680</v>
      </c>
      <c r="D23" s="42" t="s">
        <v>672</v>
      </c>
      <c r="E23" s="42">
        <v>50</v>
      </c>
      <c r="F23" s="41"/>
      <c r="G23" s="42">
        <v>25</v>
      </c>
      <c r="H23" s="42"/>
      <c r="I23" s="42" t="s">
        <v>495</v>
      </c>
      <c r="J23" s="42">
        <v>1</v>
      </c>
      <c r="K23" s="42" t="s">
        <v>158</v>
      </c>
      <c r="L23" s="18">
        <f>N23*курс!$A$1</f>
        <v>215081.12</v>
      </c>
      <c r="M23" s="18">
        <f>L23*1.18</f>
        <v>253795.7216</v>
      </c>
      <c r="N23" s="52">
        <v>3525.92</v>
      </c>
      <c r="O23" s="52">
        <v>4160.59</v>
      </c>
      <c r="P23" s="41">
        <v>3</v>
      </c>
    </row>
    <row r="24" spans="1:16" ht="12.75">
      <c r="A24" s="74" t="s">
        <v>681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95"/>
      <c r="O24" s="95"/>
      <c r="P24" s="41"/>
    </row>
    <row r="25" spans="1:16" ht="27" customHeight="1">
      <c r="A25" s="12"/>
      <c r="B25" s="39" t="str">
        <f>HYPERLINK("http://rucoecom.danfoss.com/online/index.html?cartCodes="&amp;C25,C25)</f>
        <v>003Н6854</v>
      </c>
      <c r="C25" s="40" t="s">
        <v>359</v>
      </c>
      <c r="D25" s="41" t="s">
        <v>682</v>
      </c>
      <c r="E25" s="41"/>
      <c r="F25" s="41"/>
      <c r="G25" s="41"/>
      <c r="H25" s="41"/>
      <c r="I25" s="41"/>
      <c r="J25" s="42">
        <v>1</v>
      </c>
      <c r="K25" s="42" t="s">
        <v>158</v>
      </c>
      <c r="L25" s="18">
        <f>N25*курс!$A$1</f>
        <v>3042.0699999999997</v>
      </c>
      <c r="M25" s="18">
        <f>L25*1.18</f>
        <v>3589.6425999999997</v>
      </c>
      <c r="N25" s="52">
        <v>49.87</v>
      </c>
      <c r="O25" s="52">
        <v>58.85</v>
      </c>
      <c r="P25" s="174">
        <v>3</v>
      </c>
    </row>
    <row r="26" spans="1:16" ht="12.75">
      <c r="A26" s="175" t="s">
        <v>683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9" spans="1:13" ht="74.25" customHeight="1">
      <c r="A29" s="166" t="s">
        <v>684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2" spans="1:12" ht="12.75">
      <c r="A32" s="56" t="s">
        <v>685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6" ht="26.25" customHeight="1">
      <c r="A33" s="59" t="s">
        <v>3</v>
      </c>
      <c r="B33" s="59" t="s">
        <v>4</v>
      </c>
      <c r="C33" s="59" t="s">
        <v>4</v>
      </c>
      <c r="D33" s="59" t="s">
        <v>126</v>
      </c>
      <c r="E33" s="59" t="s">
        <v>59</v>
      </c>
      <c r="F33" s="59" t="s">
        <v>150</v>
      </c>
      <c r="G33" s="59" t="s">
        <v>453</v>
      </c>
      <c r="H33" s="59" t="s">
        <v>487</v>
      </c>
      <c r="I33" s="59"/>
      <c r="J33" s="59" t="s">
        <v>9</v>
      </c>
      <c r="K33" s="59" t="s">
        <v>10</v>
      </c>
      <c r="L33" s="101" t="s">
        <v>12</v>
      </c>
      <c r="M33" s="101"/>
      <c r="N33" s="59" t="s">
        <v>11</v>
      </c>
      <c r="O33" s="59"/>
      <c r="P33" s="60"/>
    </row>
    <row r="34" spans="1:16" ht="28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101" t="s">
        <v>13</v>
      </c>
      <c r="M34" s="59" t="s">
        <v>14</v>
      </c>
      <c r="N34" s="59" t="s">
        <v>13</v>
      </c>
      <c r="O34" s="59" t="s">
        <v>14</v>
      </c>
      <c r="P34" s="60"/>
    </row>
    <row r="35" spans="1:16" ht="12.75">
      <c r="A35" s="119" t="s">
        <v>686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8"/>
      <c r="M35" s="120"/>
      <c r="N35" s="119"/>
      <c r="O35" s="119"/>
      <c r="P35" s="60"/>
    </row>
    <row r="36" spans="1:16" ht="12.75" customHeight="1">
      <c r="A36" s="133"/>
      <c r="B36" s="133"/>
      <c r="C36" s="155"/>
      <c r="D36" s="155" t="s">
        <v>687</v>
      </c>
      <c r="E36" s="155"/>
      <c r="F36" s="155"/>
      <c r="G36" s="155"/>
      <c r="H36" s="155"/>
      <c r="I36" s="155"/>
      <c r="J36" s="155"/>
      <c r="K36" s="155"/>
      <c r="L36" s="137"/>
      <c r="M36" s="138"/>
      <c r="N36" s="155"/>
      <c r="O36" s="155"/>
      <c r="P36" s="107"/>
    </row>
    <row r="37" spans="1:16" ht="12.75" customHeight="1">
      <c r="A37" s="133"/>
      <c r="B37" s="39" t="str">
        <f>HYPERLINK("http://rucoecom.danfoss.com/online/index.html?cartCodes="&amp;C37,C37)</f>
        <v>003G1029</v>
      </c>
      <c r="C37" s="40" t="s">
        <v>688</v>
      </c>
      <c r="D37" s="42" t="s">
        <v>689</v>
      </c>
      <c r="E37" s="42" t="s">
        <v>186</v>
      </c>
      <c r="F37" s="41" t="s">
        <v>690</v>
      </c>
      <c r="G37" s="42" t="s">
        <v>380</v>
      </c>
      <c r="H37" s="42">
        <v>0.2</v>
      </c>
      <c r="I37" s="42"/>
      <c r="J37" s="42">
        <v>1</v>
      </c>
      <c r="K37" s="42" t="s">
        <v>691</v>
      </c>
      <c r="L37" s="150">
        <f>N37*курс!$A$1</f>
        <v>112295.51000000001</v>
      </c>
      <c r="M37" s="18">
        <f>L37*1.18</f>
        <v>132508.7018</v>
      </c>
      <c r="N37" s="52">
        <v>1840.91</v>
      </c>
      <c r="O37" s="52">
        <v>2172.27</v>
      </c>
      <c r="P37" s="41">
        <v>3</v>
      </c>
    </row>
    <row r="38" spans="1:16" ht="12.75" customHeight="1">
      <c r="A38" s="133"/>
      <c r="B38" s="39" t="str">
        <f>HYPERLINK("http://rucoecom.danfoss.com/online/index.html?cartCodes="&amp;C38,C38)</f>
        <v>003G1030</v>
      </c>
      <c r="C38" s="40" t="s">
        <v>692</v>
      </c>
      <c r="D38" s="42" t="s">
        <v>689</v>
      </c>
      <c r="E38" s="42" t="s">
        <v>186</v>
      </c>
      <c r="F38" s="41"/>
      <c r="G38" s="42" t="s">
        <v>380</v>
      </c>
      <c r="H38" s="42">
        <v>0.5</v>
      </c>
      <c r="I38" s="42"/>
      <c r="J38" s="42">
        <v>1</v>
      </c>
      <c r="K38" s="42" t="s">
        <v>691</v>
      </c>
      <c r="L38" s="150">
        <f>N38*курс!$A$1</f>
        <v>112295.51000000001</v>
      </c>
      <c r="M38" s="18">
        <f>L38*1.18</f>
        <v>132508.7018</v>
      </c>
      <c r="N38" s="52">
        <v>1840.91</v>
      </c>
      <c r="O38" s="52">
        <v>2172.27</v>
      </c>
      <c r="P38" s="41">
        <v>3</v>
      </c>
    </row>
    <row r="39" spans="1:16" ht="12.75" customHeight="1">
      <c r="A39" s="133"/>
      <c r="B39" s="39" t="str">
        <f>HYPERLINK("http://rucoecom.danfoss.com/online/index.html?cartCodes="&amp;C39,C39)</f>
        <v>003G1031</v>
      </c>
      <c r="C39" s="40" t="s">
        <v>693</v>
      </c>
      <c r="D39" s="42" t="s">
        <v>689</v>
      </c>
      <c r="E39" s="42" t="s">
        <v>186</v>
      </c>
      <c r="F39" s="41"/>
      <c r="G39" s="42" t="s">
        <v>694</v>
      </c>
      <c r="H39" s="42">
        <v>0.2</v>
      </c>
      <c r="I39" s="42"/>
      <c r="J39" s="42">
        <v>1</v>
      </c>
      <c r="K39" s="42" t="s">
        <v>691</v>
      </c>
      <c r="L39" s="150">
        <f>N39*курс!$A$1</f>
        <v>112295.51000000001</v>
      </c>
      <c r="M39" s="18">
        <f>L39*1.18</f>
        <v>132508.7018</v>
      </c>
      <c r="N39" s="52">
        <v>1840.91</v>
      </c>
      <c r="O39" s="52">
        <v>2172.27</v>
      </c>
      <c r="P39" s="41">
        <v>3</v>
      </c>
    </row>
    <row r="40" spans="1:16" ht="12.75" customHeight="1">
      <c r="A40" s="133"/>
      <c r="B40" s="39" t="str">
        <f>HYPERLINK("http://rucoecom.danfoss.com/online/index.html?cartCodes="&amp;C40,C40)</f>
        <v>003G1032</v>
      </c>
      <c r="C40" s="40" t="s">
        <v>695</v>
      </c>
      <c r="D40" s="42" t="s">
        <v>689</v>
      </c>
      <c r="E40" s="42" t="s">
        <v>186</v>
      </c>
      <c r="F40" s="41"/>
      <c r="G40" s="42" t="s">
        <v>694</v>
      </c>
      <c r="H40" s="42">
        <v>0.5</v>
      </c>
      <c r="I40" s="42"/>
      <c r="J40" s="42">
        <v>1</v>
      </c>
      <c r="K40" s="42" t="s">
        <v>691</v>
      </c>
      <c r="L40" s="150">
        <f>N40*курс!$A$1</f>
        <v>112295.51000000001</v>
      </c>
      <c r="M40" s="18">
        <f>L40*1.18</f>
        <v>132508.7018</v>
      </c>
      <c r="N40" s="52">
        <v>1840.91</v>
      </c>
      <c r="O40" s="52">
        <v>2172.27</v>
      </c>
      <c r="P40" s="41">
        <v>3</v>
      </c>
    </row>
    <row r="41" spans="1:16" ht="12.75" customHeight="1">
      <c r="A41" s="133"/>
      <c r="B41" s="39" t="str">
        <f>HYPERLINK("http://rucoecom.danfoss.com/online/index.html?cartCodes="&amp;C41,C41)</f>
        <v>003G1033</v>
      </c>
      <c r="C41" s="40" t="s">
        <v>696</v>
      </c>
      <c r="D41" s="42" t="s">
        <v>697</v>
      </c>
      <c r="E41" s="42" t="s">
        <v>186</v>
      </c>
      <c r="F41" s="41" t="s">
        <v>698</v>
      </c>
      <c r="G41" s="42" t="s">
        <v>380</v>
      </c>
      <c r="H41" s="42">
        <v>0.2</v>
      </c>
      <c r="I41" s="42"/>
      <c r="J41" s="42">
        <v>1</v>
      </c>
      <c r="K41" s="42" t="s">
        <v>691</v>
      </c>
      <c r="L41" s="150">
        <f>N41*курс!$A$1</f>
        <v>112295.51000000001</v>
      </c>
      <c r="M41" s="18">
        <f>L41*1.18</f>
        <v>132508.7018</v>
      </c>
      <c r="N41" s="52">
        <v>1840.91</v>
      </c>
      <c r="O41" s="52">
        <v>2172.27</v>
      </c>
      <c r="P41" s="41">
        <v>3</v>
      </c>
    </row>
    <row r="42" spans="1:16" ht="12.75" customHeight="1">
      <c r="A42" s="133"/>
      <c r="B42" s="39" t="str">
        <f>HYPERLINK("http://rucoecom.danfoss.com/online/index.html?cartCodes="&amp;C42,C42)</f>
        <v>003G1034</v>
      </c>
      <c r="C42" s="40" t="s">
        <v>699</v>
      </c>
      <c r="D42" s="42" t="s">
        <v>697</v>
      </c>
      <c r="E42" s="42" t="s">
        <v>186</v>
      </c>
      <c r="F42" s="41"/>
      <c r="G42" s="42" t="s">
        <v>380</v>
      </c>
      <c r="H42" s="42">
        <v>0.5</v>
      </c>
      <c r="I42" s="42"/>
      <c r="J42" s="42">
        <v>1</v>
      </c>
      <c r="K42" s="42" t="s">
        <v>691</v>
      </c>
      <c r="L42" s="150">
        <f>N42*курс!$A$1</f>
        <v>112295.51000000001</v>
      </c>
      <c r="M42" s="18">
        <f>L42*1.18</f>
        <v>132508.7018</v>
      </c>
      <c r="N42" s="52">
        <v>1840.91</v>
      </c>
      <c r="O42" s="52">
        <v>2172.27</v>
      </c>
      <c r="P42" s="41">
        <v>3</v>
      </c>
    </row>
    <row r="43" spans="1:16" ht="12.75" customHeight="1">
      <c r="A43" s="133"/>
      <c r="B43" s="39" t="str">
        <f>HYPERLINK("http://rucoecom.danfoss.com/online/index.html?cartCodes="&amp;C43,C43)</f>
        <v>003G1035</v>
      </c>
      <c r="C43" s="40" t="s">
        <v>700</v>
      </c>
      <c r="D43" s="42" t="s">
        <v>697</v>
      </c>
      <c r="E43" s="42" t="s">
        <v>186</v>
      </c>
      <c r="F43" s="41"/>
      <c r="G43" s="42" t="s">
        <v>694</v>
      </c>
      <c r="H43" s="42">
        <v>0.2</v>
      </c>
      <c r="I43" s="42"/>
      <c r="J43" s="42">
        <v>1</v>
      </c>
      <c r="K43" s="42" t="s">
        <v>691</v>
      </c>
      <c r="L43" s="150">
        <f>N43*курс!$A$1</f>
        <v>112295.51000000001</v>
      </c>
      <c r="M43" s="18">
        <f>L43*1.18</f>
        <v>132508.7018</v>
      </c>
      <c r="N43" s="52">
        <v>1840.91</v>
      </c>
      <c r="O43" s="52">
        <v>2172.27</v>
      </c>
      <c r="P43" s="41">
        <v>3</v>
      </c>
    </row>
    <row r="44" spans="1:16" ht="12.75" customHeight="1">
      <c r="A44" s="133"/>
      <c r="B44" s="39" t="str">
        <f>HYPERLINK("http://rucoecom.danfoss.com/online/index.html?cartCodes="&amp;C44,C44)</f>
        <v>003G1036</v>
      </c>
      <c r="C44" s="40" t="s">
        <v>701</v>
      </c>
      <c r="D44" s="42" t="s">
        <v>697</v>
      </c>
      <c r="E44" s="42" t="s">
        <v>186</v>
      </c>
      <c r="F44" s="41"/>
      <c r="G44" s="42" t="s">
        <v>694</v>
      </c>
      <c r="H44" s="42">
        <v>0.5</v>
      </c>
      <c r="I44" s="42"/>
      <c r="J44" s="42">
        <v>1</v>
      </c>
      <c r="K44" s="42" t="s">
        <v>691</v>
      </c>
      <c r="L44" s="150">
        <f>N44*курс!$A$1</f>
        <v>112295.51000000001</v>
      </c>
      <c r="M44" s="18">
        <f>L44*1.18</f>
        <v>132508.7018</v>
      </c>
      <c r="N44" s="52">
        <v>1840.91</v>
      </c>
      <c r="O44" s="52">
        <v>2172.27</v>
      </c>
      <c r="P44" s="41">
        <v>3</v>
      </c>
    </row>
    <row r="45" spans="1:16" ht="12.75">
      <c r="A45" s="133"/>
      <c r="B45" s="133"/>
      <c r="C45" s="19"/>
      <c r="D45" s="19" t="s">
        <v>702</v>
      </c>
      <c r="E45" s="19"/>
      <c r="F45" s="19"/>
      <c r="G45" s="19"/>
      <c r="H45" s="19"/>
      <c r="I45" s="19"/>
      <c r="J45" s="19"/>
      <c r="K45" s="19"/>
      <c r="L45" s="176"/>
      <c r="M45" s="177"/>
      <c r="N45" s="19"/>
      <c r="O45" s="19"/>
      <c r="P45" s="12"/>
    </row>
    <row r="46" spans="1:16" ht="12.75">
      <c r="A46" s="147" t="s">
        <v>703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49"/>
      <c r="N46" s="147"/>
      <c r="O46" s="147"/>
      <c r="P46" s="60"/>
    </row>
    <row r="47" spans="1:16" ht="12.75" customHeight="1">
      <c r="A47" s="42"/>
      <c r="B47" s="42"/>
      <c r="C47" s="110"/>
      <c r="D47" s="110" t="s">
        <v>704</v>
      </c>
      <c r="E47" s="110"/>
      <c r="F47" s="110"/>
      <c r="G47" s="110"/>
      <c r="H47" s="110"/>
      <c r="I47" s="110"/>
      <c r="J47" s="110"/>
      <c r="K47" s="110"/>
      <c r="L47" s="10"/>
      <c r="M47" s="11"/>
      <c r="N47" s="110"/>
      <c r="O47" s="110"/>
      <c r="P47" s="73"/>
    </row>
    <row r="48" spans="1:16" ht="12.75" customHeight="1">
      <c r="A48" s="42"/>
      <c r="B48" s="39" t="str">
        <f>HYPERLINK("http://rucoecom.danfoss.com/online/index.html?cartCodes="&amp;C48,C48)</f>
        <v>003G1365</v>
      </c>
      <c r="C48" s="40" t="s">
        <v>705</v>
      </c>
      <c r="D48" s="42" t="s">
        <v>186</v>
      </c>
      <c r="E48" s="42" t="s">
        <v>554</v>
      </c>
      <c r="F48" s="41" t="s">
        <v>706</v>
      </c>
      <c r="G48" s="41"/>
      <c r="H48" s="41"/>
      <c r="I48" s="41"/>
      <c r="J48" s="42" t="s">
        <v>271</v>
      </c>
      <c r="K48" s="42" t="s">
        <v>691</v>
      </c>
      <c r="L48" s="150">
        <f>N48*курс!$A$1</f>
        <v>4008.3099999999995</v>
      </c>
      <c r="M48" s="18">
        <f>L48*1.18</f>
        <v>4729.805799999999</v>
      </c>
      <c r="N48" s="52">
        <v>65.71</v>
      </c>
      <c r="O48" s="52">
        <v>77.54</v>
      </c>
      <c r="P48" s="41">
        <v>3</v>
      </c>
    </row>
    <row r="49" spans="1:16" ht="12.75">
      <c r="A49" s="42"/>
      <c r="B49" s="39" t="str">
        <f>HYPERLINK("http://rucoecom.danfoss.com/online/index.html?cartCodes="&amp;C49,C49)</f>
        <v>003G1367</v>
      </c>
      <c r="C49" s="40" t="s">
        <v>707</v>
      </c>
      <c r="D49" s="42" t="s">
        <v>186</v>
      </c>
      <c r="E49" s="42" t="s">
        <v>557</v>
      </c>
      <c r="F49" s="41"/>
      <c r="G49" s="41"/>
      <c r="H49" s="41"/>
      <c r="I49" s="41"/>
      <c r="J49" s="42" t="s">
        <v>271</v>
      </c>
      <c r="K49" s="42" t="s">
        <v>691</v>
      </c>
      <c r="L49" s="150">
        <f>N49*курс!$A$1</f>
        <v>4008.3099999999995</v>
      </c>
      <c r="M49" s="18">
        <f>L49*1.18</f>
        <v>4729.805799999999</v>
      </c>
      <c r="N49" s="52">
        <v>65.71</v>
      </c>
      <c r="O49" s="52">
        <v>77.54</v>
      </c>
      <c r="P49" s="41">
        <v>3</v>
      </c>
    </row>
    <row r="50" spans="1:16" ht="12.75">
      <c r="A50" s="42"/>
      <c r="B50" s="39" t="str">
        <f>HYPERLINK("http://rucoecom.danfoss.com/online/index.html?cartCodes="&amp;C50,C50)</f>
        <v>003G1369</v>
      </c>
      <c r="C50" s="40" t="s">
        <v>708</v>
      </c>
      <c r="D50" s="42" t="s">
        <v>186</v>
      </c>
      <c r="E50" s="42">
        <v>40</v>
      </c>
      <c r="F50" s="41"/>
      <c r="G50" s="41"/>
      <c r="H50" s="41"/>
      <c r="I50" s="41"/>
      <c r="J50" s="42" t="s">
        <v>271</v>
      </c>
      <c r="K50" s="42" t="s">
        <v>691</v>
      </c>
      <c r="L50" s="150">
        <f>N50*курс!$A$1</f>
        <v>4008.3099999999995</v>
      </c>
      <c r="M50" s="18">
        <f>L50*1.18</f>
        <v>4729.805799999999</v>
      </c>
      <c r="N50" s="52">
        <v>65.71</v>
      </c>
      <c r="O50" s="52">
        <v>77.54</v>
      </c>
      <c r="P50" s="41">
        <v>3</v>
      </c>
    </row>
    <row r="51" spans="1:16" ht="12.75">
      <c r="A51" s="42"/>
      <c r="B51" s="39" t="str">
        <f>HYPERLINK("http://rucoecom.danfoss.com/online/index.html?cartCodes="&amp;C51,C51)</f>
        <v>003G1370</v>
      </c>
      <c r="C51" s="40" t="s">
        <v>709</v>
      </c>
      <c r="D51" s="42" t="s">
        <v>186</v>
      </c>
      <c r="E51" s="42">
        <v>50</v>
      </c>
      <c r="F51" s="41"/>
      <c r="G51" s="41"/>
      <c r="H51" s="41"/>
      <c r="I51" s="41"/>
      <c r="J51" s="42" t="s">
        <v>271</v>
      </c>
      <c r="K51" s="42" t="s">
        <v>691</v>
      </c>
      <c r="L51" s="150">
        <f>N51*курс!$A$1</f>
        <v>4008.3099999999995</v>
      </c>
      <c r="M51" s="18">
        <f>L51*1.18</f>
        <v>4729.805799999999</v>
      </c>
      <c r="N51" s="52">
        <v>65.71</v>
      </c>
      <c r="O51" s="52">
        <v>77.54</v>
      </c>
      <c r="P51" s="41">
        <v>3</v>
      </c>
    </row>
    <row r="52" spans="1:16" ht="12.75">
      <c r="A52" s="42"/>
      <c r="B52" s="39" t="str">
        <f>HYPERLINK("http://rucoecom.danfoss.com/online/index.html?cartCodes="&amp;C52,C52)</f>
        <v>003G1371</v>
      </c>
      <c r="C52" s="40" t="s">
        <v>710</v>
      </c>
      <c r="D52" s="42" t="s">
        <v>186</v>
      </c>
      <c r="E52" s="42" t="s">
        <v>561</v>
      </c>
      <c r="F52" s="41"/>
      <c r="G52" s="41"/>
      <c r="H52" s="41"/>
      <c r="I52" s="41"/>
      <c r="J52" s="42" t="s">
        <v>271</v>
      </c>
      <c r="K52" s="42" t="s">
        <v>691</v>
      </c>
      <c r="L52" s="150">
        <f>N52*курс!$A$1</f>
        <v>4008.3099999999995</v>
      </c>
      <c r="M52" s="18">
        <f>L52*1.18</f>
        <v>4729.805799999999</v>
      </c>
      <c r="N52" s="52">
        <v>65.71</v>
      </c>
      <c r="O52" s="52">
        <v>77.54</v>
      </c>
      <c r="P52" s="41">
        <v>3</v>
      </c>
    </row>
    <row r="53" spans="1:16" ht="12.75">
      <c r="A53" s="42"/>
      <c r="B53" s="39" t="str">
        <f>HYPERLINK("http://rucoecom.danfoss.com/online/index.html?cartCodes="&amp;C53,C53)</f>
        <v>003G1373</v>
      </c>
      <c r="C53" s="40" t="s">
        <v>711</v>
      </c>
      <c r="D53" s="42" t="s">
        <v>186</v>
      </c>
      <c r="E53" s="42">
        <v>100</v>
      </c>
      <c r="F53" s="41"/>
      <c r="G53" s="41"/>
      <c r="H53" s="41"/>
      <c r="I53" s="41"/>
      <c r="J53" s="42" t="s">
        <v>271</v>
      </c>
      <c r="K53" s="42" t="s">
        <v>691</v>
      </c>
      <c r="L53" s="150">
        <f>N53*курс!$A$1</f>
        <v>4008.3099999999995</v>
      </c>
      <c r="M53" s="18">
        <f>L53*1.18</f>
        <v>4729.805799999999</v>
      </c>
      <c r="N53" s="52">
        <v>65.71</v>
      </c>
      <c r="O53" s="52">
        <v>77.54</v>
      </c>
      <c r="P53" s="41">
        <v>3</v>
      </c>
    </row>
    <row r="54" spans="1:16" ht="12.75">
      <c r="A54" s="42"/>
      <c r="B54" s="39" t="str">
        <f>HYPERLINK("http://rucoecom.danfoss.com/online/index.html?cartCodes="&amp;C54,C54)</f>
        <v>003G1374</v>
      </c>
      <c r="C54" s="40" t="s">
        <v>712</v>
      </c>
      <c r="D54" s="42" t="s">
        <v>186</v>
      </c>
      <c r="E54" s="42">
        <v>125</v>
      </c>
      <c r="F54" s="41"/>
      <c r="G54" s="41"/>
      <c r="H54" s="41"/>
      <c r="I54" s="41"/>
      <c r="J54" s="42" t="s">
        <v>271</v>
      </c>
      <c r="K54" s="42" t="s">
        <v>691</v>
      </c>
      <c r="L54" s="150">
        <f>N54*курс!$A$1</f>
        <v>4008.3099999999995</v>
      </c>
      <c r="M54" s="18">
        <f>L54*1.18</f>
        <v>4729.805799999999</v>
      </c>
      <c r="N54" s="52">
        <v>65.71</v>
      </c>
      <c r="O54" s="52">
        <v>77.54</v>
      </c>
      <c r="P54" s="41">
        <v>3</v>
      </c>
    </row>
    <row r="55" spans="1:16" ht="12.75">
      <c r="A55" s="42"/>
      <c r="B55" s="39" t="str">
        <f>HYPERLINK("http://rucoecom.danfoss.com/online/index.html?cartCodes="&amp;C55,C55)</f>
        <v>003G1375</v>
      </c>
      <c r="C55" s="40" t="s">
        <v>713</v>
      </c>
      <c r="D55" s="42" t="s">
        <v>186</v>
      </c>
      <c r="E55" s="42">
        <v>150</v>
      </c>
      <c r="F55" s="41"/>
      <c r="G55" s="41"/>
      <c r="H55" s="41"/>
      <c r="I55" s="41"/>
      <c r="J55" s="42" t="s">
        <v>271</v>
      </c>
      <c r="K55" s="42" t="s">
        <v>691</v>
      </c>
      <c r="L55" s="150">
        <f>N55*курс!$A$1</f>
        <v>4008.3099999999995</v>
      </c>
      <c r="M55" s="18">
        <f>L55*1.18</f>
        <v>4729.805799999999</v>
      </c>
      <c r="N55" s="52">
        <v>65.71</v>
      </c>
      <c r="O55" s="52">
        <v>77.54</v>
      </c>
      <c r="P55" s="41">
        <v>3</v>
      </c>
    </row>
    <row r="56" spans="1:16" ht="12.75">
      <c r="A56" s="42"/>
      <c r="B56" s="39" t="str">
        <f>HYPERLINK("http://rucoecom.danfoss.com/online/index.html?cartCodes="&amp;C56,C56)</f>
        <v>003G1416</v>
      </c>
      <c r="C56" s="40" t="s">
        <v>714</v>
      </c>
      <c r="D56" s="42" t="s">
        <v>186</v>
      </c>
      <c r="E56" s="42">
        <v>200</v>
      </c>
      <c r="F56" s="41"/>
      <c r="G56" s="41"/>
      <c r="H56" s="41"/>
      <c r="I56" s="41"/>
      <c r="J56" s="42" t="s">
        <v>271</v>
      </c>
      <c r="K56" s="42" t="s">
        <v>691</v>
      </c>
      <c r="L56" s="150">
        <f>N56*курс!$A$1</f>
        <v>5601.0199999999995</v>
      </c>
      <c r="M56" s="18">
        <f>L56*1.18</f>
        <v>6609.203599999999</v>
      </c>
      <c r="N56" s="52">
        <v>91.82</v>
      </c>
      <c r="O56" s="52">
        <v>108.35</v>
      </c>
      <c r="P56" s="41">
        <v>3</v>
      </c>
    </row>
    <row r="57" spans="1:16" ht="12.75">
      <c r="A57" s="42"/>
      <c r="B57" s="39" t="str">
        <f>HYPERLINK("http://rucoecom.danfoss.com/online/index.html?cartCodes="&amp;C57,C57&amp;" 1)")</f>
        <v>003G1417 1)</v>
      </c>
      <c r="C57" s="40" t="s">
        <v>715</v>
      </c>
      <c r="D57" s="42" t="s">
        <v>186</v>
      </c>
      <c r="E57" s="42">
        <v>250</v>
      </c>
      <c r="F57" s="41"/>
      <c r="G57" s="41"/>
      <c r="H57" s="41"/>
      <c r="I57" s="41"/>
      <c r="J57" s="42" t="s">
        <v>271</v>
      </c>
      <c r="K57" s="42" t="s">
        <v>691</v>
      </c>
      <c r="L57" s="150">
        <f>N57*курс!$A$1</f>
        <v>4008.3099999999995</v>
      </c>
      <c r="M57" s="18">
        <f>L57*1.18</f>
        <v>4729.805799999999</v>
      </c>
      <c r="N57" s="52">
        <v>65.71</v>
      </c>
      <c r="O57" s="52">
        <v>77.54</v>
      </c>
      <c r="P57" s="41">
        <v>3</v>
      </c>
    </row>
    <row r="58" spans="1:16" ht="12.75">
      <c r="A58" s="42"/>
      <c r="B58" s="39" t="str">
        <f>HYPERLINK("http://rucoecom.danfoss.com/online/index.html?cartCodes="&amp;C58,C58&amp;" 2)")</f>
        <v>003G1405 2)</v>
      </c>
      <c r="C58" s="40" t="s">
        <v>716</v>
      </c>
      <c r="D58" s="42" t="s">
        <v>186</v>
      </c>
      <c r="E58" s="42">
        <v>250</v>
      </c>
      <c r="F58" s="41"/>
      <c r="G58" s="41"/>
      <c r="H58" s="41"/>
      <c r="I58" s="41"/>
      <c r="J58" s="42" t="s">
        <v>271</v>
      </c>
      <c r="K58" s="42" t="s">
        <v>691</v>
      </c>
      <c r="L58" s="150">
        <f>N58*курс!$A$1</f>
        <v>4008.3099999999995</v>
      </c>
      <c r="M58" s="18">
        <f>L58*1.18</f>
        <v>4729.805799999999</v>
      </c>
      <c r="N58" s="52">
        <v>65.71</v>
      </c>
      <c r="O58" s="52">
        <v>77.54</v>
      </c>
      <c r="P58" s="41">
        <v>3</v>
      </c>
    </row>
    <row r="59" spans="1:16" ht="12.75">
      <c r="A59" s="42"/>
      <c r="B59" s="42"/>
      <c r="C59" s="95"/>
      <c r="D59" s="95" t="s">
        <v>717</v>
      </c>
      <c r="E59" s="95"/>
      <c r="F59" s="95"/>
      <c r="G59" s="95"/>
      <c r="H59" s="95"/>
      <c r="I59" s="95"/>
      <c r="J59" s="95"/>
      <c r="K59" s="95"/>
      <c r="L59" s="75"/>
      <c r="M59" s="76"/>
      <c r="N59" s="95"/>
      <c r="O59" s="95"/>
      <c r="P59" s="12"/>
    </row>
    <row r="60" spans="1:16" ht="12.75" customHeight="1">
      <c r="A60" s="42"/>
      <c r="B60" s="39" t="str">
        <f>HYPERLINK("http://rucoecom.danfoss.com/online/index.html?cartCodes="&amp;C60,C60)</f>
        <v>003G1378</v>
      </c>
      <c r="C60" s="15" t="s">
        <v>718</v>
      </c>
      <c r="D60" s="13" t="s">
        <v>186</v>
      </c>
      <c r="E60" s="13" t="s">
        <v>554</v>
      </c>
      <c r="F60" s="41" t="s">
        <v>719</v>
      </c>
      <c r="G60" s="41"/>
      <c r="H60" s="41"/>
      <c r="I60" s="41"/>
      <c r="J60" s="13" t="s">
        <v>271</v>
      </c>
      <c r="K60" s="13" t="s">
        <v>691</v>
      </c>
      <c r="L60" s="150">
        <f>N60*курс!$A$1</f>
        <v>6003.62</v>
      </c>
      <c r="M60" s="18">
        <f>L60*1.18</f>
        <v>7084.271599999999</v>
      </c>
      <c r="N60" s="52">
        <v>98.42</v>
      </c>
      <c r="O60" s="52">
        <v>116.14</v>
      </c>
      <c r="P60" s="19">
        <v>3</v>
      </c>
    </row>
    <row r="61" spans="1:16" ht="12.75">
      <c r="A61" s="42"/>
      <c r="B61" s="39" t="str">
        <f>HYPERLINK("http://rucoecom.danfoss.com/online/index.html?cartCodes="&amp;C61,C61)</f>
        <v>003G1380</v>
      </c>
      <c r="C61" s="15" t="s">
        <v>720</v>
      </c>
      <c r="D61" s="13" t="s">
        <v>186</v>
      </c>
      <c r="E61" s="13" t="s">
        <v>557</v>
      </c>
      <c r="F61" s="41"/>
      <c r="G61" s="41"/>
      <c r="H61" s="41"/>
      <c r="I61" s="41"/>
      <c r="J61" s="13" t="s">
        <v>271</v>
      </c>
      <c r="K61" s="13" t="s">
        <v>691</v>
      </c>
      <c r="L61" s="150">
        <f>N61*курс!$A$1</f>
        <v>6003.62</v>
      </c>
      <c r="M61" s="18">
        <f>L61*1.18</f>
        <v>7084.271599999999</v>
      </c>
      <c r="N61" s="52">
        <v>98.42</v>
      </c>
      <c r="O61" s="52">
        <v>116.14</v>
      </c>
      <c r="P61" s="19">
        <v>3</v>
      </c>
    </row>
    <row r="62" spans="1:16" ht="12.75">
      <c r="A62" s="42"/>
      <c r="B62" s="39" t="str">
        <f>HYPERLINK("http://rucoecom.danfoss.com/online/index.html?cartCodes="&amp;C62,C62)</f>
        <v>003G1382</v>
      </c>
      <c r="C62" s="15" t="s">
        <v>721</v>
      </c>
      <c r="D62" s="13" t="s">
        <v>186</v>
      </c>
      <c r="E62" s="13">
        <v>40</v>
      </c>
      <c r="F62" s="41"/>
      <c r="G62" s="41"/>
      <c r="H62" s="41"/>
      <c r="I62" s="41"/>
      <c r="J62" s="13" t="s">
        <v>271</v>
      </c>
      <c r="K62" s="13" t="s">
        <v>691</v>
      </c>
      <c r="L62" s="150">
        <f>N62*курс!$A$1</f>
        <v>6003.62</v>
      </c>
      <c r="M62" s="18">
        <f>L62*1.18</f>
        <v>7084.271599999999</v>
      </c>
      <c r="N62" s="52">
        <v>98.42</v>
      </c>
      <c r="O62" s="52">
        <v>116.14</v>
      </c>
      <c r="P62" s="19">
        <v>3</v>
      </c>
    </row>
    <row r="63" spans="1:16" ht="12.75">
      <c r="A63" s="42"/>
      <c r="B63" s="39" t="str">
        <f>HYPERLINK("http://rucoecom.danfoss.com/online/index.html?cartCodes="&amp;C63,C63)</f>
        <v>003G1383</v>
      </c>
      <c r="C63" s="15" t="s">
        <v>722</v>
      </c>
      <c r="D63" s="13" t="s">
        <v>186</v>
      </c>
      <c r="E63" s="13">
        <v>50</v>
      </c>
      <c r="F63" s="41"/>
      <c r="G63" s="41"/>
      <c r="H63" s="41"/>
      <c r="I63" s="41"/>
      <c r="J63" s="13" t="s">
        <v>271</v>
      </c>
      <c r="K63" s="13" t="s">
        <v>691</v>
      </c>
      <c r="L63" s="150">
        <f>N63*курс!$A$1</f>
        <v>6003.62</v>
      </c>
      <c r="M63" s="18">
        <f>L63*1.18</f>
        <v>7084.271599999999</v>
      </c>
      <c r="N63" s="52">
        <v>98.42</v>
      </c>
      <c r="O63" s="52">
        <v>116.14</v>
      </c>
      <c r="P63" s="19">
        <v>3</v>
      </c>
    </row>
    <row r="64" spans="1:16" ht="12.75">
      <c r="A64" s="42"/>
      <c r="B64" s="39" t="str">
        <f>HYPERLINK("http://rucoecom.danfoss.com/online/index.html?cartCodes="&amp;C64,C64)</f>
        <v>003G1384</v>
      </c>
      <c r="C64" s="15" t="s">
        <v>723</v>
      </c>
      <c r="D64" s="13" t="s">
        <v>186</v>
      </c>
      <c r="E64" s="13" t="s">
        <v>561</v>
      </c>
      <c r="F64" s="41"/>
      <c r="G64" s="41"/>
      <c r="H64" s="41"/>
      <c r="I64" s="41"/>
      <c r="J64" s="13" t="s">
        <v>271</v>
      </c>
      <c r="K64" s="13" t="s">
        <v>691</v>
      </c>
      <c r="L64" s="150">
        <f>N64*курс!$A$1</f>
        <v>6003.62</v>
      </c>
      <c r="M64" s="18">
        <f>L64*1.18</f>
        <v>7084.271599999999</v>
      </c>
      <c r="N64" s="52">
        <v>98.42</v>
      </c>
      <c r="O64" s="52">
        <v>116.14</v>
      </c>
      <c r="P64" s="19">
        <v>3</v>
      </c>
    </row>
    <row r="65" spans="1:16" ht="12.75">
      <c r="A65" s="42"/>
      <c r="B65" s="39" t="str">
        <f>HYPERLINK("http://rucoecom.danfoss.com/online/index.html?cartCodes="&amp;C65,C65)</f>
        <v>003G1386</v>
      </c>
      <c r="C65" s="15" t="s">
        <v>724</v>
      </c>
      <c r="D65" s="13" t="s">
        <v>186</v>
      </c>
      <c r="E65" s="13">
        <v>100</v>
      </c>
      <c r="F65" s="41"/>
      <c r="G65" s="41"/>
      <c r="H65" s="41"/>
      <c r="I65" s="41"/>
      <c r="J65" s="13" t="s">
        <v>271</v>
      </c>
      <c r="K65" s="13" t="s">
        <v>691</v>
      </c>
      <c r="L65" s="150">
        <f>N65*курс!$A$1</f>
        <v>6003.62</v>
      </c>
      <c r="M65" s="18">
        <f>L65*1.18</f>
        <v>7084.271599999999</v>
      </c>
      <c r="N65" s="52">
        <v>98.42</v>
      </c>
      <c r="O65" s="52">
        <v>116.14</v>
      </c>
      <c r="P65" s="19">
        <v>3</v>
      </c>
    </row>
    <row r="66" spans="1:16" ht="12.75">
      <c r="A66" s="42"/>
      <c r="B66" s="39" t="str">
        <f>HYPERLINK("http://rucoecom.danfoss.com/online/index.html?cartCodes="&amp;C66,C66)</f>
        <v>003G1387</v>
      </c>
      <c r="C66" s="15" t="s">
        <v>725</v>
      </c>
      <c r="D66" s="13" t="s">
        <v>186</v>
      </c>
      <c r="E66" s="13">
        <v>125</v>
      </c>
      <c r="F66" s="41"/>
      <c r="G66" s="41"/>
      <c r="H66" s="41"/>
      <c r="I66" s="41"/>
      <c r="J66" s="13" t="s">
        <v>271</v>
      </c>
      <c r="K66" s="13" t="s">
        <v>691</v>
      </c>
      <c r="L66" s="150">
        <f>N66*курс!$A$1</f>
        <v>6003.62</v>
      </c>
      <c r="M66" s="18">
        <f>L66*1.18</f>
        <v>7084.271599999999</v>
      </c>
      <c r="N66" s="52">
        <v>98.42</v>
      </c>
      <c r="O66" s="52">
        <v>116.14</v>
      </c>
      <c r="P66" s="19">
        <v>3</v>
      </c>
    </row>
    <row r="67" spans="1:16" ht="12.75">
      <c r="A67" s="42"/>
      <c r="B67" s="39" t="str">
        <f>HYPERLINK("http://rucoecom.danfoss.com/online/index.html?cartCodes="&amp;C67,C67)</f>
        <v>003G1388</v>
      </c>
      <c r="C67" s="15" t="s">
        <v>726</v>
      </c>
      <c r="D67" s="13" t="s">
        <v>186</v>
      </c>
      <c r="E67" s="13">
        <v>150</v>
      </c>
      <c r="F67" s="41"/>
      <c r="G67" s="41"/>
      <c r="H67" s="41"/>
      <c r="I67" s="41"/>
      <c r="J67" s="13" t="s">
        <v>271</v>
      </c>
      <c r="K67" s="13" t="s">
        <v>691</v>
      </c>
      <c r="L67" s="150">
        <f>N67*курс!$A$1</f>
        <v>6003.62</v>
      </c>
      <c r="M67" s="18">
        <f>L67*1.18</f>
        <v>7084.271599999999</v>
      </c>
      <c r="N67" s="52">
        <v>98.42</v>
      </c>
      <c r="O67" s="52">
        <v>116.14</v>
      </c>
      <c r="P67" s="19">
        <v>3</v>
      </c>
    </row>
    <row r="68" spans="1:16" ht="12.75">
      <c r="A68" s="42"/>
      <c r="B68" s="39" t="str">
        <f>HYPERLINK("http://rucoecom.danfoss.com/online/index.html?cartCodes="&amp;C68,C68)</f>
        <v>003G1418</v>
      </c>
      <c r="C68" s="15" t="s">
        <v>727</v>
      </c>
      <c r="D68" s="13" t="s">
        <v>186</v>
      </c>
      <c r="E68" s="13">
        <v>200</v>
      </c>
      <c r="F68" s="41"/>
      <c r="G68" s="41"/>
      <c r="H68" s="41"/>
      <c r="I68" s="41"/>
      <c r="J68" s="13" t="s">
        <v>271</v>
      </c>
      <c r="K68" s="13" t="s">
        <v>691</v>
      </c>
      <c r="L68" s="150">
        <f>N68*курс!$A$1</f>
        <v>6003.62</v>
      </c>
      <c r="M68" s="18">
        <f>L68*1.18</f>
        <v>7084.271599999999</v>
      </c>
      <c r="N68" s="52">
        <v>98.42</v>
      </c>
      <c r="O68" s="52">
        <v>116.14</v>
      </c>
      <c r="P68" s="19">
        <v>3</v>
      </c>
    </row>
    <row r="69" spans="1:16" ht="12.75">
      <c r="A69" s="42"/>
      <c r="B69" s="39" t="str">
        <f>HYPERLINK("http://rucoecom.danfoss.com/online/index.html?cartCodes="&amp;C69,C69&amp;" 1)")</f>
        <v>003G1419 1)</v>
      </c>
      <c r="C69" s="15" t="s">
        <v>728</v>
      </c>
      <c r="D69" s="13" t="s">
        <v>186</v>
      </c>
      <c r="E69" s="13">
        <v>250</v>
      </c>
      <c r="F69" s="41"/>
      <c r="G69" s="41"/>
      <c r="H69" s="41"/>
      <c r="I69" s="41"/>
      <c r="J69" s="13" t="s">
        <v>271</v>
      </c>
      <c r="K69" s="13" t="s">
        <v>691</v>
      </c>
      <c r="L69" s="150">
        <f>N69*курс!$A$1</f>
        <v>6003.62</v>
      </c>
      <c r="M69" s="18">
        <f>L69*1.18</f>
        <v>7084.271599999999</v>
      </c>
      <c r="N69" s="52">
        <v>98.42</v>
      </c>
      <c r="O69" s="52">
        <v>116.14</v>
      </c>
      <c r="P69" s="19">
        <v>3</v>
      </c>
    </row>
    <row r="70" spans="1:16" ht="12.75">
      <c r="A70" s="42"/>
      <c r="B70" s="39" t="str">
        <f>HYPERLINK("http://rucoecom.danfoss.com/online/index.html?cartCodes="&amp;C70,C70&amp;" 2)")</f>
        <v>003G1406 2)</v>
      </c>
      <c r="C70" s="15" t="s">
        <v>729</v>
      </c>
      <c r="D70" s="13" t="s">
        <v>186</v>
      </c>
      <c r="E70" s="13">
        <v>250</v>
      </c>
      <c r="F70" s="41"/>
      <c r="G70" s="41"/>
      <c r="H70" s="41"/>
      <c r="I70" s="41"/>
      <c r="J70" s="13" t="s">
        <v>271</v>
      </c>
      <c r="K70" s="13" t="s">
        <v>691</v>
      </c>
      <c r="L70" s="150">
        <f>N70*курс!$A$1</f>
        <v>14924.26</v>
      </c>
      <c r="M70" s="18">
        <f>L70*1.18</f>
        <v>17610.6268</v>
      </c>
      <c r="N70" s="52">
        <v>244.66</v>
      </c>
      <c r="O70" s="52">
        <v>288.7</v>
      </c>
      <c r="P70" s="19">
        <v>3</v>
      </c>
    </row>
    <row r="71" spans="1:16" ht="12.75">
      <c r="A71" s="12"/>
      <c r="B71" s="39" t="str">
        <f>HYPERLINK("http://rucoecom.danfoss.com/online/index.html?cartCodes="&amp;C71,C71)</f>
        <v>003G1392</v>
      </c>
      <c r="C71" s="15" t="s">
        <v>393</v>
      </c>
      <c r="D71" s="19" t="s">
        <v>394</v>
      </c>
      <c r="E71" s="19"/>
      <c r="F71" s="19"/>
      <c r="G71" s="19"/>
      <c r="H71" s="19"/>
      <c r="I71" s="19"/>
      <c r="J71" s="13">
        <v>1</v>
      </c>
      <c r="K71" s="13" t="s">
        <v>691</v>
      </c>
      <c r="L71" s="150">
        <f>N71*курс!$A$1</f>
        <v>8722.390000000001</v>
      </c>
      <c r="M71" s="18">
        <f>L71*1.18</f>
        <v>10292.4202</v>
      </c>
      <c r="N71" s="52">
        <v>142.99</v>
      </c>
      <c r="O71" s="52">
        <v>168.73</v>
      </c>
      <c r="P71" s="19">
        <v>3</v>
      </c>
    </row>
    <row r="72" spans="1:16" ht="28.5" customHeight="1">
      <c r="A72" s="110" t="s">
        <v>730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0"/>
      <c r="M72" s="11"/>
      <c r="N72" s="110"/>
      <c r="O72" s="110"/>
      <c r="P72" s="12"/>
    </row>
    <row r="73" spans="1:16" ht="12.75" customHeight="1">
      <c r="A73" s="12"/>
      <c r="B73" s="39" t="str">
        <f>HYPERLINK("http://rucoecom.danfoss.com/online/index.html?cartCodes="&amp;C73,C73)</f>
        <v>003G1391</v>
      </c>
      <c r="C73" s="40" t="s">
        <v>391</v>
      </c>
      <c r="D73" s="41" t="s">
        <v>731</v>
      </c>
      <c r="E73" s="41"/>
      <c r="F73" s="41"/>
      <c r="G73" s="41"/>
      <c r="H73" s="41"/>
      <c r="I73" s="41"/>
      <c r="J73" s="42" t="s">
        <v>271</v>
      </c>
      <c r="K73" s="42" t="s">
        <v>691</v>
      </c>
      <c r="L73" s="150">
        <f>N73*курс!$A$1</f>
        <v>2613.85</v>
      </c>
      <c r="M73" s="18">
        <f>L73*1.18</f>
        <v>3084.343</v>
      </c>
      <c r="N73" s="52">
        <v>42.85</v>
      </c>
      <c r="O73" s="52">
        <v>50.56</v>
      </c>
      <c r="P73" s="41">
        <v>1</v>
      </c>
    </row>
    <row r="76" spans="1:12" ht="68.25" customHeight="1">
      <c r="A76" s="166" t="s">
        <v>732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</row>
  </sheetData>
  <sheetProtection selectLockedCells="1" selectUnlockedCells="1"/>
  <mergeCells count="69">
    <mergeCell ref="A1:M1"/>
    <mergeCell ref="B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A6:K6"/>
    <mergeCell ref="A7:A14"/>
    <mergeCell ref="F7:F11"/>
    <mergeCell ref="H7:H11"/>
    <mergeCell ref="F12:F14"/>
    <mergeCell ref="H12:H14"/>
    <mergeCell ref="A15:K15"/>
    <mergeCell ref="A16:A23"/>
    <mergeCell ref="F16:F20"/>
    <mergeCell ref="H16:H20"/>
    <mergeCell ref="F21:F23"/>
    <mergeCell ref="H21:H23"/>
    <mergeCell ref="D25:I25"/>
    <mergeCell ref="A26:P26"/>
    <mergeCell ref="A29:M29"/>
    <mergeCell ref="A32:L32"/>
    <mergeCell ref="A33:A34"/>
    <mergeCell ref="B33:B34"/>
    <mergeCell ref="C33:C34"/>
    <mergeCell ref="D33:D34"/>
    <mergeCell ref="E33:E34"/>
    <mergeCell ref="F33:F34"/>
    <mergeCell ref="G33:G34"/>
    <mergeCell ref="H33:I34"/>
    <mergeCell ref="J33:J34"/>
    <mergeCell ref="K33:K34"/>
    <mergeCell ref="L33:M33"/>
    <mergeCell ref="N33:O33"/>
    <mergeCell ref="A35:K35"/>
    <mergeCell ref="A36:A45"/>
    <mergeCell ref="D36:K36"/>
    <mergeCell ref="F37:F40"/>
    <mergeCell ref="H37:I37"/>
    <mergeCell ref="H38:I38"/>
    <mergeCell ref="H39:I39"/>
    <mergeCell ref="H40:I40"/>
    <mergeCell ref="F41:F44"/>
    <mergeCell ref="H41:I41"/>
    <mergeCell ref="H42:I42"/>
    <mergeCell ref="H43:I43"/>
    <mergeCell ref="H44:I44"/>
    <mergeCell ref="D45:K45"/>
    <mergeCell ref="A46:K46"/>
    <mergeCell ref="A47:A58"/>
    <mergeCell ref="D47:K47"/>
    <mergeCell ref="F48:I58"/>
    <mergeCell ref="A59:A70"/>
    <mergeCell ref="D59:K59"/>
    <mergeCell ref="F60:I70"/>
    <mergeCell ref="D71:I71"/>
    <mergeCell ref="A72:K72"/>
    <mergeCell ref="D73:I73"/>
    <mergeCell ref="A76:L7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2016-02-18T18:48:37Z</dcterms:modified>
  <cp:category/>
  <cp:version/>
  <cp:contentType/>
  <cp:contentStatus/>
</cp:coreProperties>
</file>